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ปี 2563\"/>
    </mc:Choice>
  </mc:AlternateContent>
  <bookViews>
    <workbookView xWindow="0" yWindow="0" windowWidth="24000" windowHeight="9105" activeTab="4"/>
  </bookViews>
  <sheets>
    <sheet name="เม.ย.63" sheetId="15" r:id="rId1"/>
    <sheet name="ต.ค.62-เม.ย.63" sheetId="16" r:id="rId2"/>
    <sheet name="ขาออก เมย.63" sheetId="17" r:id="rId3"/>
    <sheet name="ขาเข้าตค-เมย63" sheetId="18" r:id="rId4"/>
    <sheet name="ขาเข้า เมย.63" sheetId="1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9" l="1"/>
  <c r="E17" i="19"/>
  <c r="D17" i="19"/>
  <c r="D16" i="19" s="1"/>
  <c r="F16" i="19"/>
  <c r="E16" i="19"/>
  <c r="F15" i="19"/>
  <c r="E15" i="19"/>
  <c r="D15" i="19"/>
  <c r="G13" i="19"/>
  <c r="G12" i="19"/>
  <c r="F17" i="18" l="1"/>
  <c r="E17" i="18"/>
  <c r="D17" i="18"/>
  <c r="E16" i="18"/>
  <c r="D16" i="18"/>
  <c r="F15" i="18"/>
  <c r="F16" i="18" s="1"/>
  <c r="E15" i="18"/>
  <c r="D15" i="18"/>
  <c r="E17" i="17" l="1"/>
  <c r="E16" i="17"/>
  <c r="D16" i="17"/>
  <c r="D17" i="17" s="1"/>
  <c r="K19" i="15" l="1"/>
  <c r="J19" i="15"/>
  <c r="K17" i="15"/>
  <c r="J17" i="15"/>
  <c r="F17" i="15"/>
  <c r="E17" i="15"/>
</calcChain>
</file>

<file path=xl/sharedStrings.xml><?xml version="1.0" encoding="utf-8"?>
<sst xmlns="http://schemas.openxmlformats.org/spreadsheetml/2006/main" count="218" uniqueCount="126">
  <si>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</si>
  <si>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</si>
  <si>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</si>
  <si>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</si>
  <si>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</si>
  <si>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</si>
  <si>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</si>
  <si>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</si>
  <si>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</si>
  <si>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</si>
  <si>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</si>
  <si>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</si>
  <si>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</si>
  <si>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เสาโครงสร้างเหล็กพร้อมอุปกรณ์ประกอบ</t>
  </si>
  <si>
    <t>บุหรี่</t>
  </si>
  <si>
    <t>เฟอร์นิเจอร์ไม้ดู่</t>
  </si>
  <si>
    <t>94034000</t>
  </si>
  <si>
    <t>รถยนต์ใหม่</t>
  </si>
  <si>
    <t>87033371</t>
  </si>
  <si>
    <t>มอลต์</t>
  </si>
  <si>
    <t>11071000</t>
  </si>
  <si>
    <t>กาแฟสำเร็จรูป</t>
  </si>
  <si>
    <t>ข้าวเหนียว</t>
  </si>
  <si>
    <t>10063030</t>
  </si>
  <si>
    <t>40111000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</si>
  <si>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</si>
  <si>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</si>
  <si>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</si>
  <si>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</si>
  <si>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</si>
  <si>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</si>
  <si>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09011110</t>
  </si>
  <si>
    <t>เครื่องปรับอากาศ</t>
  </si>
  <si>
    <t>เครื่องมือช่างและเครื่องมือที่ใช้ในบ้าน</t>
  </si>
  <si>
    <t>มูลค่าสินค้าผ่านแดนสูงสุด  10  อันดับ จำนวนรถบรรทุก</t>
  </si>
  <si>
    <t>ชิ้นส่วนเฟอร์นิเจอร์ไม้เชือก</t>
  </si>
  <si>
    <t>94036090</t>
  </si>
  <si>
    <t>84151090</t>
  </si>
  <si>
    <t>ปลายข้าวเหนียว</t>
  </si>
  <si>
    <t>แป้งมันสำปะหลัง</t>
  </si>
  <si>
    <t>11081400</t>
  </si>
  <si>
    <t>9011110</t>
  </si>
  <si>
    <t>เครื่องปรับอากาศ(ส่วนประกอบ)</t>
  </si>
  <si>
    <t>เครื่องปรับอากาศ(ติดผนัง+ติดเพดาน)</t>
  </si>
  <si>
    <t>ยาสูบแห้ง</t>
  </si>
  <si>
    <t>กาแฟสำเร็จรูป(2IN1)</t>
  </si>
  <si>
    <t>ยางนอกชนิดที่ใช้กับรถยนต์</t>
  </si>
  <si>
    <t>สายเคเบิล</t>
  </si>
  <si>
    <t>85444219</t>
  </si>
  <si>
    <t>รถยนต์ใหม่(กระบะ)</t>
  </si>
  <si>
    <t>82059000</t>
  </si>
  <si>
    <t>รถยนต์ใหม่(เก๋ง)</t>
  </si>
  <si>
    <t>ปีงบประมาณ  2563   เดือน  เมษายน  2563</t>
  </si>
  <si>
    <t>24022090</t>
  </si>
  <si>
    <t xml:space="preserve">เครื่องยึดประตูด้วยระบบไฮดรอลิค,ประตูน้ำล้น </t>
  </si>
  <si>
    <t>84254290</t>
  </si>
  <si>
    <t>อุปกรณ์ตัด-ต่อไฟฟ้าแรงต่ำ พร้อมอุปกรณ์ประกอบ</t>
  </si>
  <si>
    <t>85372090</t>
  </si>
  <si>
    <t>ยาง,ยางรถยนต์</t>
  </si>
  <si>
    <t>ท่อพลาสติกและอุปกรณ์ติดตั้ง,ถังเก็บน้ำ</t>
  </si>
  <si>
    <t>39172300</t>
  </si>
  <si>
    <t>ยางรถบรรทุกและท่อ</t>
  </si>
  <si>
    <t>40112090</t>
  </si>
  <si>
    <t xml:space="preserve"> -</t>
  </si>
  <si>
    <t xml:space="preserve">                       จำนวนใบขนผ่านแดนเข้า 44  ใบขน  จำนวนรถบรรทุก 175 คัน</t>
  </si>
  <si>
    <t xml:space="preserve">                    จำนวนใบขนผ่านแดนออก  99 ใบขน  จำนวนรถบรรทุก 179 คัน</t>
  </si>
  <si>
    <t>ไตรมาสที่ 1 ปีงบประมาณ  2563   เดือน ( ตุลาคม 62- เมษายน 63 )</t>
  </si>
  <si>
    <t>หม้แปลงไฟฟ้า</t>
  </si>
  <si>
    <t xml:space="preserve">                       จำนวนใบขนผ่านแดนเข้า 220  ใบขน  จำนวนรถบรรทุก 763 คัน</t>
  </si>
  <si>
    <t xml:space="preserve">                    จำนวนใบขนผ่านแดนออก  614 ใบขน  จำนวนรถบรรทุก 1,062 คัน</t>
  </si>
  <si>
    <t xml:space="preserve">สินค้าส่งออกสูงสุด  10  อันดับ </t>
  </si>
  <si>
    <t>ปีงบประมาณ 2563   (เดือน เมษายน 2563)</t>
  </si>
  <si>
    <t>ลำดับที่</t>
  </si>
  <si>
    <t>น้ำหนัก (kgm)</t>
  </si>
  <si>
    <t>น้ำมันดีเชล</t>
  </si>
  <si>
    <t>น้ำมันเบนซินไร้สารตะกั่ว 91</t>
  </si>
  <si>
    <t>พลังงานไฟฟ้า</t>
  </si>
  <si>
    <t>รถไถนาเดินตาม</t>
  </si>
  <si>
    <t>อาหารสุกร</t>
  </si>
  <si>
    <t>ปุ๋ยเคมี</t>
  </si>
  <si>
    <t>ผงชูรส</t>
  </si>
  <si>
    <t>น้ำมันเครื่อง</t>
  </si>
  <si>
    <t>ครีมเทียม</t>
  </si>
  <si>
    <t>เครื่องพ่น</t>
  </si>
  <si>
    <t>รวม</t>
  </si>
  <si>
    <t>รวมทั้งหมด</t>
  </si>
  <si>
    <t>ปีงบประมาณ 2563 เดือนตุลาคม 2562 ถึง  เมษายน 2563</t>
  </si>
  <si>
    <t>มูลค่า (ล้านบาท)</t>
  </si>
  <si>
    <t>น้ำมันเชื้อเพลิง</t>
  </si>
  <si>
    <t>พลาสติก</t>
  </si>
  <si>
    <t>นมถั่วเหลือง</t>
  </si>
  <si>
    <t>อาหารสัตว์</t>
  </si>
  <si>
    <t>ขนม</t>
  </si>
  <si>
    <t>กระเบื้อง</t>
  </si>
  <si>
    <t>เหล็ก</t>
  </si>
  <si>
    <t>มูลค่าสินค้านำเข้าสูงสุด  10  อันดับ</t>
  </si>
  <si>
    <t>ประจำปีงบประมาณ  2563 (ตุลาคม - เมษายน 2563)</t>
  </si>
  <si>
    <t>VAT (ล้านบาท)</t>
  </si>
  <si>
    <t>0714</t>
  </si>
  <si>
    <t>มันสำปะหลัง (มันเส้น, หัวมัน)</t>
  </si>
  <si>
    <t>2716</t>
  </si>
  <si>
    <t>9306</t>
  </si>
  <si>
    <t>จรวดติดอากาศยานรบนำเข้าโดยกองทัพอากาศ (ยกเว้นอากรตามภาค 4 ประเภท 13)</t>
  </si>
  <si>
    <t>0810</t>
  </si>
  <si>
    <t>มะขามเปียก, เสาวรส</t>
  </si>
  <si>
    <t>0901</t>
  </si>
  <si>
    <t>เมล็ดกาแฟดิบ, เมล็ดกาแฟคั่ว</t>
  </si>
  <si>
    <t>0704</t>
  </si>
  <si>
    <t>กะหล่ำปลี</t>
  </si>
  <si>
    <t>0803</t>
  </si>
  <si>
    <t>กล้วยดิบ</t>
  </si>
  <si>
    <t>มันเทศ</t>
  </si>
  <si>
    <t>ชุดสายไฟ, ชุดสายไฟประกอบ</t>
  </si>
  <si>
    <t>อื่น ๆ</t>
  </si>
  <si>
    <t>*ข้อมูล ณ วันที่ตรวจปล่อยสินค้า (0409)</t>
  </si>
  <si>
    <t xml:space="preserve">            </t>
  </si>
  <si>
    <t>ประจำปีงบประมาณ  2563 (เมษายน 2563)</t>
  </si>
  <si>
    <t>ภาษีมูลค่าเพิ่ม</t>
  </si>
  <si>
    <t>มันสำปะหลัง (หัวมัน, มันเส้น)</t>
  </si>
  <si>
    <t>0813</t>
  </si>
  <si>
    <t>ลูกสำรอง</t>
  </si>
  <si>
    <t>1108</t>
  </si>
  <si>
    <t>เสาวรส</t>
  </si>
  <si>
    <t>8704</t>
  </si>
  <si>
    <t>รถบรรทุก (เก่าใช้แล้ว)</t>
  </si>
  <si>
    <t>*ข้อมูล ณ วันที่ 4 พฤษาคม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</si>
</sst>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-* #,##0.00_-;\-* #,##0.00_-;_-* &quot;-&quot;???_-;_-@_-"/>
    <numFmt numFmtId="190" formatCode="_(* #,##0.000_);_(* \(#,##0.000\);_(* &quot;-&quot;??_);_(@_)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_-* #,##0.000_-;\-* #,##0.000_-;_-* &quot;-&quot;???_-;_-@_-"/>
  </numFmts>
  <fonts count="2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1"/>
      <color theme="0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8"/>
      <color theme="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88" fontId="12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49" fontId="3" fillId="0" borderId="1" xfId="0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5" fillId="0" borderId="1" xfId="0" applyFont="1" applyBorder="1"/>
    <xf numFmtId="0" fontId="3" fillId="3" borderId="1" xfId="0" applyFont="1" applyFill="1" applyBorder="1"/>
    <xf numFmtId="43" fontId="4" fillId="3" borderId="1" xfId="1" applyFont="1" applyFill="1" applyBorder="1"/>
    <xf numFmtId="43" fontId="3" fillId="3" borderId="1" xfId="1" applyFont="1" applyFill="1" applyBorder="1"/>
    <xf numFmtId="43" fontId="3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0" fontId="3" fillId="0" borderId="4" xfId="0" applyFont="1" applyBorder="1"/>
    <xf numFmtId="43" fontId="3" fillId="3" borderId="1" xfId="0" applyNumberFormat="1" applyFont="1" applyFill="1" applyBorder="1"/>
    <xf numFmtId="43" fontId="3" fillId="0" borderId="0" xfId="0" applyNumberFormat="1" applyFont="1"/>
    <xf numFmtId="43" fontId="0" fillId="0" borderId="0" xfId="1" applyFont="1"/>
    <xf numFmtId="43" fontId="0" fillId="0" borderId="0" xfId="0" applyNumberFormat="1"/>
    <xf numFmtId="0" fontId="3" fillId="4" borderId="1" xfId="0" applyFont="1" applyFill="1" applyBorder="1"/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1" xfId="1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NumberFormat="1" applyFont="1" applyAlignment="1">
      <alignment horizontal="center"/>
    </xf>
    <xf numFmtId="43" fontId="7" fillId="0" borderId="0" xfId="1" applyFont="1"/>
    <xf numFmtId="187" fontId="7" fillId="0" borderId="0" xfId="2" applyNumberFormat="1" applyFont="1"/>
    <xf numFmtId="0" fontId="9" fillId="5" borderId="1" xfId="2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/>
    </xf>
    <xf numFmtId="0" fontId="11" fillId="5" borderId="1" xfId="2" applyNumberFormat="1" applyFont="1" applyFill="1" applyBorder="1" applyAlignment="1">
      <alignment horizontal="center" vertical="center"/>
    </xf>
    <xf numFmtId="43" fontId="10" fillId="5" borderId="1" xfId="1" applyFont="1" applyFill="1" applyBorder="1" applyAlignment="1">
      <alignment horizontal="center" vertical="center"/>
    </xf>
    <xf numFmtId="187" fontId="10" fillId="5" borderId="1" xfId="3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13" fillId="4" borderId="1" xfId="2" applyFont="1" applyFill="1" applyBorder="1" applyAlignment="1">
      <alignment horizontal="left"/>
    </xf>
    <xf numFmtId="0" fontId="3" fillId="6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wrapText="1"/>
    </xf>
    <xf numFmtId="0" fontId="11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8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/>
    </xf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Continuous"/>
    </xf>
    <xf numFmtId="43" fontId="11" fillId="0" borderId="1" xfId="1" applyFont="1" applyFill="1" applyBorder="1" applyAlignment="1">
      <alignment horizontal="right" vertical="center" wrapText="1"/>
    </xf>
    <xf numFmtId="187" fontId="11" fillId="0" borderId="1" xfId="4" applyNumberFormat="1" applyFont="1" applyFill="1" applyBorder="1" applyAlignment="1">
      <alignment vertical="center" wrapText="1"/>
    </xf>
    <xf numFmtId="0" fontId="10" fillId="7" borderId="1" xfId="2" applyFont="1" applyFill="1" applyBorder="1" applyAlignment="1"/>
    <xf numFmtId="0" fontId="10" fillId="7" borderId="1" xfId="2" applyFont="1" applyFill="1" applyBorder="1" applyAlignment="1">
      <alignment horizontal="center"/>
    </xf>
    <xf numFmtId="0" fontId="11" fillId="7" borderId="1" xfId="2" applyNumberFormat="1" applyFont="1" applyFill="1" applyBorder="1" applyAlignment="1">
      <alignment horizontal="centerContinuous"/>
    </xf>
    <xf numFmtId="187" fontId="11" fillId="0" borderId="4" xfId="2" applyNumberFormat="1" applyFont="1" applyFill="1" applyBorder="1"/>
    <xf numFmtId="43" fontId="11" fillId="0" borderId="6" xfId="1" applyFont="1" applyFill="1" applyBorder="1"/>
    <xf numFmtId="0" fontId="7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/>
    </xf>
    <xf numFmtId="43" fontId="10" fillId="0" borderId="0" xfId="1" applyFont="1" applyFill="1" applyBorder="1"/>
    <xf numFmtId="187" fontId="10" fillId="0" borderId="0" xfId="2" applyNumberFormat="1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4" applyFont="1" applyFill="1" applyBorder="1" applyAlignment="1">
      <alignment horizontal="left" wrapText="1"/>
    </xf>
    <xf numFmtId="0" fontId="8" fillId="0" borderId="0" xfId="4" applyNumberFormat="1" applyFont="1" applyFill="1" applyBorder="1" applyAlignment="1">
      <alignment horizontal="center" wrapText="1"/>
    </xf>
    <xf numFmtId="0" fontId="7" fillId="0" borderId="0" xfId="2" applyFont="1" applyFill="1" applyBorder="1"/>
    <xf numFmtId="43" fontId="7" fillId="0" borderId="0" xfId="1" applyFont="1" applyFill="1" applyBorder="1"/>
    <xf numFmtId="187" fontId="7" fillId="0" borderId="0" xfId="2" applyNumberFormat="1" applyFont="1" applyFill="1" applyBorder="1"/>
    <xf numFmtId="0" fontId="7" fillId="0" borderId="0" xfId="2" applyFont="1" applyBorder="1" applyAlignment="1">
      <alignment horizontal="center"/>
    </xf>
    <xf numFmtId="0" fontId="8" fillId="0" borderId="0" xfId="4" applyFont="1" applyFill="1" applyBorder="1" applyAlignment="1">
      <alignment horizontal="left" wrapText="1"/>
    </xf>
    <xf numFmtId="0" fontId="8" fillId="0" borderId="0" xfId="2" applyNumberFormat="1" applyFont="1" applyBorder="1" applyAlignment="1">
      <alignment horizontal="center"/>
    </xf>
    <xf numFmtId="43" fontId="8" fillId="0" borderId="0" xfId="1" applyFont="1" applyFill="1" applyBorder="1" applyAlignment="1">
      <alignment wrapText="1"/>
    </xf>
    <xf numFmtId="187" fontId="8" fillId="0" borderId="0" xfId="4" applyNumberFormat="1" applyFont="1" applyFill="1" applyBorder="1" applyAlignment="1">
      <alignment wrapText="1"/>
    </xf>
    <xf numFmtId="0" fontId="7" fillId="0" borderId="0" xfId="2" applyFont="1" applyBorder="1"/>
    <xf numFmtId="43" fontId="3" fillId="0" borderId="0" xfId="1" applyFont="1" applyFill="1" applyBorder="1" applyAlignment="1">
      <alignment vertical="center" wrapText="1"/>
    </xf>
    <xf numFmtId="187" fontId="7" fillId="0" borderId="0" xfId="2" applyNumberFormat="1" applyFont="1" applyBorder="1"/>
    <xf numFmtId="43" fontId="7" fillId="0" borderId="0" xfId="1" applyFont="1" applyFill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43" fontId="3" fillId="0" borderId="0" xfId="1" applyFont="1" applyFill="1" applyBorder="1" applyAlignment="1">
      <alignment horizontal="right" vertical="top" wrapText="1"/>
    </xf>
    <xf numFmtId="43" fontId="7" fillId="0" borderId="0" xfId="1" applyFont="1" applyBorder="1"/>
    <xf numFmtId="0" fontId="6" fillId="0" borderId="0" xfId="2" applyFont="1" applyBorder="1" applyAlignment="1">
      <alignment horizontal="centerContinuous" vertical="center" wrapText="1"/>
    </xf>
    <xf numFmtId="0" fontId="11" fillId="0" borderId="0" xfId="2" applyNumberFormat="1" applyFont="1" applyBorder="1" applyAlignment="1">
      <alignment horizontal="centerContinuous" vertical="center" wrapText="1"/>
    </xf>
    <xf numFmtId="43" fontId="6" fillId="0" borderId="0" xfId="1" applyFont="1" applyBorder="1" applyAlignment="1">
      <alignment horizontal="centerContinuous" vertical="center" wrapText="1"/>
    </xf>
    <xf numFmtId="0" fontId="10" fillId="8" borderId="1" xfId="2" applyFont="1" applyFill="1" applyBorder="1" applyAlignment="1">
      <alignment horizontal="center"/>
    </xf>
    <xf numFmtId="0" fontId="10" fillId="8" borderId="1" xfId="2" applyFont="1" applyFill="1" applyBorder="1" applyAlignment="1">
      <alignment horizontal="center" vertical="center"/>
    </xf>
    <xf numFmtId="0" fontId="11" fillId="8" borderId="1" xfId="2" applyNumberFormat="1" applyFont="1" applyFill="1" applyBorder="1" applyAlignment="1">
      <alignment horizontal="center" vertical="center"/>
    </xf>
    <xf numFmtId="43" fontId="10" fillId="8" borderId="1" xfId="1" applyFont="1" applyFill="1" applyBorder="1" applyAlignment="1">
      <alignment horizontal="center" vertical="center"/>
    </xf>
    <xf numFmtId="187" fontId="10" fillId="8" borderId="1" xfId="3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center"/>
    </xf>
    <xf numFmtId="0" fontId="8" fillId="0" borderId="1" xfId="4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6" fillId="0" borderId="1" xfId="2" applyFont="1" applyBorder="1" applyAlignment="1">
      <alignment horizontal="centerContinuous"/>
    </xf>
    <xf numFmtId="0" fontId="8" fillId="0" borderId="1" xfId="2" applyNumberFormat="1" applyFont="1" applyBorder="1" applyAlignment="1">
      <alignment horizontal="center"/>
    </xf>
    <xf numFmtId="43" fontId="11" fillId="0" borderId="1" xfId="2" applyNumberFormat="1" applyFont="1" applyBorder="1"/>
    <xf numFmtId="4" fontId="11" fillId="0" borderId="1" xfId="2" applyNumberFormat="1" applyFont="1" applyBorder="1"/>
    <xf numFmtId="0" fontId="10" fillId="0" borderId="1" xfId="2" applyFont="1" applyFill="1" applyBorder="1" applyAlignment="1">
      <alignment horizontal="centerContinuous"/>
    </xf>
    <xf numFmtId="0" fontId="11" fillId="0" borderId="1" xfId="2" applyNumberFormat="1" applyFont="1" applyBorder="1" applyAlignment="1">
      <alignment horizontal="centerContinuous"/>
    </xf>
    <xf numFmtId="4" fontId="2" fillId="0" borderId="1" xfId="2" applyNumberFormat="1" applyFont="1" applyBorder="1" applyAlignment="1">
      <alignment horizontal="right"/>
    </xf>
    <xf numFmtId="0" fontId="16" fillId="7" borderId="1" xfId="2" applyFont="1" applyFill="1" applyBorder="1" applyAlignment="1">
      <alignment horizontal="centerContinuous"/>
    </xf>
    <xf numFmtId="4" fontId="2" fillId="9" borderId="1" xfId="0" applyNumberFormat="1" applyFont="1" applyFill="1" applyBorder="1" applyAlignment="1">
      <alignment horizontal="right" vertical="center" wrapText="1"/>
    </xf>
    <xf numFmtId="0" fontId="16" fillId="0" borderId="0" xfId="2" applyFont="1" applyFill="1" applyBorder="1" applyAlignment="1">
      <alignment horizontal="centerContinuous"/>
    </xf>
    <xf numFmtId="0" fontId="11" fillId="0" borderId="0" xfId="2" applyNumberFormat="1" applyFont="1" applyFill="1" applyBorder="1" applyAlignment="1">
      <alignment horizontal="centerContinuous"/>
    </xf>
    <xf numFmtId="43" fontId="7" fillId="0" borderId="0" xfId="2" applyNumberFormat="1" applyFont="1"/>
    <xf numFmtId="43" fontId="17" fillId="0" borderId="0" xfId="1" applyFont="1" applyFill="1" applyBorder="1" applyAlignment="1">
      <alignment horizontal="right" vertical="top" wrapText="1"/>
    </xf>
    <xf numFmtId="4" fontId="17" fillId="0" borderId="0" xfId="0" applyNumberFormat="1" applyFont="1" applyFill="1" applyBorder="1" applyAlignment="1">
      <alignment horizontal="right" vertical="top" wrapText="1"/>
    </xf>
    <xf numFmtId="43" fontId="18" fillId="0" borderId="0" xfId="1" applyFont="1" applyFill="1" applyBorder="1" applyAlignment="1">
      <alignment vertical="center" wrapText="1"/>
    </xf>
    <xf numFmtId="187" fontId="19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0" fontId="20" fillId="0" borderId="0" xfId="5" applyFont="1"/>
    <xf numFmtId="0" fontId="24" fillId="10" borderId="1" xfId="5" applyFont="1" applyFill="1" applyBorder="1" applyAlignment="1">
      <alignment horizontal="center" vertical="center"/>
    </xf>
    <xf numFmtId="0" fontId="19" fillId="0" borderId="0" xfId="5" applyFont="1"/>
    <xf numFmtId="0" fontId="20" fillId="0" borderId="1" xfId="5" applyFont="1" applyBorder="1" applyAlignment="1">
      <alignment horizontal="center" vertical="center"/>
    </xf>
    <xf numFmtId="0" fontId="20" fillId="0" borderId="1" xfId="5" quotePrefix="1" applyFont="1" applyBorder="1" applyAlignment="1">
      <alignment horizontal="center" vertical="center"/>
    </xf>
    <xf numFmtId="0" fontId="25" fillId="0" borderId="0" xfId="5" applyFont="1" applyAlignment="1">
      <alignment vertical="center"/>
    </xf>
    <xf numFmtId="189" fontId="25" fillId="0" borderId="1" xfId="5" applyNumberFormat="1" applyFont="1" applyBorder="1" applyAlignment="1">
      <alignment horizontal="right" vertical="center"/>
    </xf>
    <xf numFmtId="189" fontId="25" fillId="0" borderId="1" xfId="5" applyNumberFormat="1" applyFont="1" applyBorder="1" applyAlignment="1">
      <alignment vertical="center"/>
    </xf>
    <xf numFmtId="189" fontId="25" fillId="0" borderId="1" xfId="5" applyNumberFormat="1" applyFont="1" applyBorder="1" applyAlignment="1">
      <alignment vertical="top"/>
    </xf>
    <xf numFmtId="190" fontId="19" fillId="0" borderId="0" xfId="6" applyNumberFormat="1" applyFont="1" applyAlignment="1">
      <alignment horizontal="center" vertical="center"/>
    </xf>
    <xf numFmtId="0" fontId="3" fillId="0" borderId="0" xfId="5" applyFont="1" applyAlignment="1">
      <alignment vertical="center"/>
    </xf>
    <xf numFmtId="0" fontId="25" fillId="0" borderId="1" xfId="2" applyFont="1" applyBorder="1" applyAlignment="1">
      <alignment vertical="center" wrapText="1"/>
    </xf>
    <xf numFmtId="187" fontId="19" fillId="0" borderId="0" xfId="5" applyNumberFormat="1" applyFont="1" applyAlignment="1">
      <alignment vertical="center"/>
    </xf>
    <xf numFmtId="0" fontId="20" fillId="0" borderId="0" xfId="5" applyFont="1" applyAlignment="1">
      <alignment horizontal="center" vertical="center"/>
    </xf>
    <xf numFmtId="0" fontId="25" fillId="0" borderId="5" xfId="2" applyFont="1" applyBorder="1" applyAlignment="1">
      <alignment vertical="center"/>
    </xf>
    <xf numFmtId="0" fontId="20" fillId="0" borderId="0" xfId="5" applyFont="1" applyAlignment="1">
      <alignment vertical="center"/>
    </xf>
    <xf numFmtId="0" fontId="25" fillId="0" borderId="5" xfId="5" applyFont="1" applyBorder="1" applyAlignment="1">
      <alignment vertical="center" wrapText="1"/>
    </xf>
    <xf numFmtId="0" fontId="25" fillId="0" borderId="5" xfId="5" applyFont="1" applyBorder="1" applyAlignment="1">
      <alignment vertical="center"/>
    </xf>
    <xf numFmtId="0" fontId="25" fillId="0" borderId="5" xfId="5" applyFont="1" applyBorder="1" applyAlignment="1">
      <alignment horizontal="left" vertical="center"/>
    </xf>
    <xf numFmtId="189" fontId="26" fillId="11" borderId="1" xfId="5" applyNumberFormat="1" applyFont="1" applyFill="1" applyBorder="1" applyAlignment="1">
      <alignment horizontal="center" vertical="center"/>
    </xf>
    <xf numFmtId="189" fontId="26" fillId="11" borderId="1" xfId="5" applyNumberFormat="1" applyFont="1" applyFill="1" applyBorder="1" applyAlignment="1">
      <alignment vertical="center"/>
    </xf>
    <xf numFmtId="0" fontId="19" fillId="0" borderId="0" xfId="5" applyFont="1" applyAlignment="1">
      <alignment vertical="center"/>
    </xf>
    <xf numFmtId="189" fontId="25" fillId="0" borderId="10" xfId="5" applyNumberFormat="1" applyFont="1" applyBorder="1" applyAlignment="1">
      <alignment vertical="center"/>
    </xf>
    <xf numFmtId="188" fontId="24" fillId="12" borderId="14" xfId="5" applyNumberFormat="1" applyFont="1" applyFill="1" applyBorder="1" applyAlignment="1">
      <alignment horizontal="center" vertical="center"/>
    </xf>
    <xf numFmtId="189" fontId="24" fillId="12" borderId="14" xfId="5" applyNumberFormat="1" applyFont="1" applyFill="1" applyBorder="1" applyAlignment="1">
      <alignment horizontal="center" vertical="center"/>
    </xf>
    <xf numFmtId="0" fontId="20" fillId="0" borderId="0" xfId="5" applyFont="1" applyAlignment="1">
      <alignment horizontal="left"/>
    </xf>
    <xf numFmtId="0" fontId="20" fillId="0" borderId="0" xfId="5" applyFont="1" applyAlignment="1">
      <alignment horizontal="center"/>
    </xf>
    <xf numFmtId="191" fontId="20" fillId="0" borderId="0" xfId="6" applyNumberFormat="1" applyFont="1"/>
    <xf numFmtId="192" fontId="20" fillId="0" borderId="0" xfId="5" applyNumberFormat="1" applyFont="1"/>
    <xf numFmtId="191" fontId="24" fillId="0" borderId="0" xfId="5" applyNumberFormat="1" applyFont="1" applyAlignment="1">
      <alignment vertical="center"/>
    </xf>
    <xf numFmtId="193" fontId="20" fillId="0" borderId="0" xfId="5" applyNumberFormat="1" applyFont="1" applyAlignment="1">
      <alignment vertical="center"/>
    </xf>
    <xf numFmtId="193" fontId="20" fillId="0" borderId="0" xfId="5" applyNumberFormat="1" applyFont="1"/>
    <xf numFmtId="194" fontId="20" fillId="0" borderId="0" xfId="5" applyNumberFormat="1" applyFont="1"/>
    <xf numFmtId="0" fontId="1" fillId="0" borderId="0" xfId="5"/>
    <xf numFmtId="0" fontId="27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4" fillId="10" borderId="1" xfId="2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1" xfId="2" quotePrefix="1" applyFont="1" applyBorder="1" applyAlignment="1">
      <alignment horizontal="center" vertical="center"/>
    </xf>
    <xf numFmtId="195" fontId="25" fillId="0" borderId="1" xfId="2" applyNumberFormat="1" applyFont="1" applyBorder="1" applyAlignment="1">
      <alignment horizontal="right" vertical="center"/>
    </xf>
    <xf numFmtId="189" fontId="25" fillId="0" borderId="1" xfId="2" applyNumberFormat="1" applyFont="1" applyBorder="1" applyAlignment="1">
      <alignment vertical="center"/>
    </xf>
    <xf numFmtId="190" fontId="20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89" fontId="25" fillId="0" borderId="1" xfId="2" applyNumberFormat="1" applyFont="1" applyBorder="1" applyAlignment="1">
      <alignment horizontal="right" vertical="center"/>
    </xf>
    <xf numFmtId="190" fontId="27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5" fillId="0" borderId="5" xfId="2" applyFont="1" applyBorder="1" applyAlignment="1">
      <alignment vertical="center" wrapText="1"/>
    </xf>
    <xf numFmtId="0" fontId="25" fillId="0" borderId="5" xfId="2" applyFont="1" applyBorder="1" applyAlignment="1">
      <alignment horizontal="left" vertical="center" wrapText="1"/>
    </xf>
    <xf numFmtId="189" fontId="26" fillId="11" borderId="1" xfId="2" applyNumberFormat="1" applyFont="1" applyFill="1" applyBorder="1" applyAlignment="1">
      <alignment horizontal="center" vertical="center"/>
    </xf>
    <xf numFmtId="189" fontId="26" fillId="11" borderId="1" xfId="2" applyNumberFormat="1" applyFont="1" applyFill="1" applyBorder="1" applyAlignment="1">
      <alignment vertical="center"/>
    </xf>
    <xf numFmtId="189" fontId="25" fillId="0" borderId="10" xfId="2" applyNumberFormat="1" applyFont="1" applyBorder="1" applyAlignment="1">
      <alignment vertical="center"/>
    </xf>
    <xf numFmtId="3" fontId="27" fillId="0" borderId="0" xfId="2" applyNumberFormat="1" applyFont="1" applyAlignment="1">
      <alignment vertical="center"/>
    </xf>
    <xf numFmtId="0" fontId="20" fillId="0" borderId="0" xfId="2" applyFont="1" applyAlignment="1">
      <alignment horizontal="left"/>
    </xf>
    <xf numFmtId="191" fontId="20" fillId="0" borderId="0" xfId="7" applyNumberFormat="1" applyFont="1" applyAlignment="1">
      <alignment vertical="center"/>
    </xf>
    <xf numFmtId="192" fontId="20" fillId="0" borderId="0" xfId="2" applyNumberFormat="1" applyFont="1" applyAlignment="1">
      <alignment vertical="center"/>
    </xf>
    <xf numFmtId="0" fontId="19" fillId="0" borderId="0" xfId="2" applyFont="1" applyAlignment="1">
      <alignment vertical="center"/>
    </xf>
    <xf numFmtId="191" fontId="24" fillId="0" borderId="0" xfId="2" applyNumberFormat="1" applyFont="1" applyAlignment="1">
      <alignment vertical="center"/>
    </xf>
    <xf numFmtId="193" fontId="20" fillId="0" borderId="0" xfId="2" applyNumberFormat="1" applyFont="1" applyAlignment="1">
      <alignment vertical="center"/>
    </xf>
    <xf numFmtId="194" fontId="20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0" fontId="1" fillId="0" borderId="0" xfId="2" applyAlignment="1">
      <alignment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0" fontId="24" fillId="12" borderId="11" xfId="5" applyFont="1" applyFill="1" applyBorder="1" applyAlignment="1">
      <alignment horizontal="center" vertical="center"/>
    </xf>
    <xf numFmtId="0" fontId="24" fillId="12" borderId="12" xfId="5" applyFont="1" applyFill="1" applyBorder="1" applyAlignment="1">
      <alignment horizontal="center" vertical="center"/>
    </xf>
    <xf numFmtId="0" fontId="24" fillId="12" borderId="13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4" fillId="0" borderId="0" xfId="5" applyFont="1" applyFill="1" applyAlignment="1">
      <alignment horizontal="center" vertical="center"/>
    </xf>
    <xf numFmtId="0" fontId="24" fillId="0" borderId="0" xfId="5" applyFont="1" applyAlignment="1">
      <alignment horizontal="center" vertical="top"/>
    </xf>
    <xf numFmtId="0" fontId="24" fillId="11" borderId="4" xfId="5" applyFont="1" applyFill="1" applyBorder="1" applyAlignment="1">
      <alignment horizontal="center" vertical="center"/>
    </xf>
    <xf numFmtId="0" fontId="24" fillId="11" borderId="6" xfId="5" applyFont="1" applyFill="1" applyBorder="1" applyAlignment="1">
      <alignment horizontal="center" vertical="center"/>
    </xf>
    <xf numFmtId="0" fontId="24" fillId="11" borderId="5" xfId="5" applyFont="1" applyFill="1" applyBorder="1" applyAlignment="1">
      <alignment horizontal="center" vertical="center"/>
    </xf>
    <xf numFmtId="0" fontId="20" fillId="0" borderId="7" xfId="5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center"/>
    </xf>
    <xf numFmtId="0" fontId="20" fillId="0" borderId="9" xfId="5" applyFont="1" applyBorder="1" applyAlignment="1">
      <alignment horizontal="center" vertical="center"/>
    </xf>
    <xf numFmtId="0" fontId="24" fillId="12" borderId="11" xfId="2" applyFont="1" applyFill="1" applyBorder="1" applyAlignment="1">
      <alignment horizontal="center" vertical="center"/>
    </xf>
    <xf numFmtId="0" fontId="24" fillId="12" borderId="12" xfId="2" applyFont="1" applyFill="1" applyBorder="1" applyAlignment="1">
      <alignment horizontal="center" vertical="center"/>
    </xf>
    <xf numFmtId="0" fontId="24" fillId="12" borderId="13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15" xfId="2" applyFont="1" applyBorder="1" applyAlignment="1">
      <alignment horizontal="center" vertical="center"/>
    </xf>
    <xf numFmtId="0" fontId="24" fillId="11" borderId="4" xfId="2" applyFont="1" applyFill="1" applyBorder="1" applyAlignment="1">
      <alignment horizontal="center" vertical="center"/>
    </xf>
    <xf numFmtId="0" fontId="24" fillId="11" borderId="6" xfId="2" applyFont="1" applyFill="1" applyBorder="1" applyAlignment="1">
      <alignment horizontal="center" vertical="center"/>
    </xf>
    <xf numFmtId="0" fontId="24" fillId="11" borderId="5" xfId="2" applyFont="1" applyFill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</cellXfs>
  <cellStyles count="8">
    <cellStyle name="เครื่องหมายจุลภาค 2 2" xfId="3"/>
    <cellStyle name="จุลภาค" xfId="1" builtinId="3"/>
    <cellStyle name="จุลภาค 2 2" xfId="7"/>
    <cellStyle name="จุลภาค 2 3" xfId="6"/>
    <cellStyle name="ปกติ" xfId="0" builtinId="0"/>
    <cellStyle name="ปกติ 2 2" xfId="2"/>
    <cellStyle name="ปกติ 2 3" xfId="5"/>
    <cellStyle name="ปกติ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M6" sqref="M6"/>
    </sheetView>
  </sheetViews>
  <sheetFormatPr defaultRowHeight="14.25" x14ac:dyDescent="0.2"/>
  <cols>
    <col min="3" max="3" width="26.625" bestFit="1" customWidth="1"/>
    <col min="6" max="6" width="14.125" bestFit="1" customWidth="1"/>
    <col min="8" max="8" width="35.875" bestFit="1" customWidth="1"/>
    <col min="11" max="11" width="14.125" bestFit="1" customWidth="1"/>
  </cols>
  <sheetData>
    <row r="1" spans="1:11" ht="21" x14ac:dyDescent="0.3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1" x14ac:dyDescent="0.35">
      <c r="A2" s="181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21" x14ac:dyDescent="0.35">
      <c r="A3" s="181" t="s">
        <v>52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21" x14ac:dyDescent="0.35">
      <c r="A4" s="1"/>
      <c r="B4" s="28"/>
      <c r="C4" s="1" t="s">
        <v>2</v>
      </c>
      <c r="D4" s="1"/>
      <c r="E4" s="1"/>
      <c r="F4" s="1"/>
      <c r="G4" s="1"/>
      <c r="H4" s="1" t="s">
        <v>3</v>
      </c>
      <c r="I4" s="1"/>
      <c r="J4" s="1"/>
      <c r="K4" s="1"/>
    </row>
    <row r="5" spans="1:11" ht="21" x14ac:dyDescent="0.35">
      <c r="A5" s="2"/>
      <c r="B5" s="3" t="s">
        <v>4</v>
      </c>
      <c r="C5" s="182" t="s">
        <v>5</v>
      </c>
      <c r="D5" s="182"/>
      <c r="E5" s="182"/>
      <c r="F5" s="182"/>
      <c r="G5" s="29" t="s">
        <v>4</v>
      </c>
      <c r="H5" s="182" t="s">
        <v>6</v>
      </c>
      <c r="I5" s="182"/>
      <c r="J5" s="182"/>
      <c r="K5" s="182"/>
    </row>
    <row r="6" spans="1:11" ht="21" x14ac:dyDescent="0.35">
      <c r="A6" s="2"/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6" t="s">
        <v>7</v>
      </c>
      <c r="H6" s="5" t="s">
        <v>8</v>
      </c>
      <c r="I6" s="5" t="s">
        <v>9</v>
      </c>
      <c r="J6" s="5" t="s">
        <v>10</v>
      </c>
      <c r="K6" s="5" t="s">
        <v>12</v>
      </c>
    </row>
    <row r="7" spans="1:11" ht="21" x14ac:dyDescent="0.35">
      <c r="A7" s="2"/>
      <c r="B7" s="30">
        <v>1</v>
      </c>
      <c r="C7" s="7" t="s">
        <v>30</v>
      </c>
      <c r="D7" s="7" t="s">
        <v>41</v>
      </c>
      <c r="E7" s="8">
        <v>1084.9825999999998</v>
      </c>
      <c r="F7" s="8">
        <v>89489744.659999996</v>
      </c>
      <c r="G7" s="30">
        <v>1</v>
      </c>
      <c r="H7" s="7" t="s">
        <v>14</v>
      </c>
      <c r="I7" s="7" t="s">
        <v>53</v>
      </c>
      <c r="J7" s="8">
        <v>165.52500000000001</v>
      </c>
      <c r="K7" s="8">
        <v>60783832.619999997</v>
      </c>
    </row>
    <row r="8" spans="1:11" ht="21" x14ac:dyDescent="0.35">
      <c r="A8" s="2"/>
      <c r="B8" s="30">
        <v>2</v>
      </c>
      <c r="C8" s="7" t="s">
        <v>22</v>
      </c>
      <c r="D8" s="7" t="s">
        <v>23</v>
      </c>
      <c r="E8" s="8">
        <v>1817.6493599999999</v>
      </c>
      <c r="F8" s="8">
        <v>56595951.310000002</v>
      </c>
      <c r="G8" s="30">
        <v>2</v>
      </c>
      <c r="H8" s="7" t="s">
        <v>54</v>
      </c>
      <c r="I8" s="7" t="s">
        <v>55</v>
      </c>
      <c r="J8" s="8">
        <v>1142.575</v>
      </c>
      <c r="K8" s="8">
        <v>43527565.729999997</v>
      </c>
    </row>
    <row r="9" spans="1:11" ht="21" x14ac:dyDescent="0.35">
      <c r="A9" s="2"/>
      <c r="B9" s="30">
        <v>3</v>
      </c>
      <c r="C9" s="7" t="s">
        <v>35</v>
      </c>
      <c r="D9" s="7" t="s">
        <v>36</v>
      </c>
      <c r="E9" s="8">
        <v>624.87799999999993</v>
      </c>
      <c r="F9" s="8">
        <v>5074701.83</v>
      </c>
      <c r="G9" s="30">
        <v>3</v>
      </c>
      <c r="H9" s="7" t="s">
        <v>56</v>
      </c>
      <c r="I9" s="7" t="s">
        <v>57</v>
      </c>
      <c r="J9" s="8">
        <v>17.895</v>
      </c>
      <c r="K9" s="8">
        <v>11401266.859999999</v>
      </c>
    </row>
    <row r="10" spans="1:11" ht="21" x14ac:dyDescent="0.35">
      <c r="A10" s="2"/>
      <c r="B10" s="30">
        <v>4</v>
      </c>
      <c r="C10" s="7" t="s">
        <v>15</v>
      </c>
      <c r="D10" s="7" t="s">
        <v>16</v>
      </c>
      <c r="E10" s="8">
        <v>110.4</v>
      </c>
      <c r="F10" s="8">
        <v>3219562.08</v>
      </c>
      <c r="G10" s="30">
        <v>4</v>
      </c>
      <c r="H10" s="7" t="s">
        <v>17</v>
      </c>
      <c r="I10" s="7" t="s">
        <v>18</v>
      </c>
      <c r="J10" s="8">
        <v>17.155000000000001</v>
      </c>
      <c r="K10" s="8">
        <v>11264666.449999999</v>
      </c>
    </row>
    <row r="11" spans="1:11" ht="21" x14ac:dyDescent="0.35">
      <c r="A11" s="2"/>
      <c r="B11" s="30">
        <v>5</v>
      </c>
      <c r="C11" s="7" t="s">
        <v>39</v>
      </c>
      <c r="D11" s="7" t="s">
        <v>40</v>
      </c>
      <c r="E11" s="8">
        <v>114.3</v>
      </c>
      <c r="F11" s="8">
        <v>1791561.87</v>
      </c>
      <c r="G11" s="30">
        <v>5</v>
      </c>
      <c r="H11" s="7" t="s">
        <v>58</v>
      </c>
      <c r="I11" s="9" t="s">
        <v>24</v>
      </c>
      <c r="J11" s="8">
        <v>122.22468000000001</v>
      </c>
      <c r="K11" s="8">
        <v>8020841.629999999</v>
      </c>
    </row>
    <row r="12" spans="1:11" ht="21" x14ac:dyDescent="0.35">
      <c r="A12" s="2"/>
      <c r="B12" s="30"/>
      <c r="C12" s="7"/>
      <c r="D12" s="7"/>
      <c r="E12" s="8"/>
      <c r="F12" s="8"/>
      <c r="G12" s="30">
        <v>6</v>
      </c>
      <c r="H12" s="7" t="s">
        <v>33</v>
      </c>
      <c r="I12" s="7" t="s">
        <v>50</v>
      </c>
      <c r="J12" s="8">
        <v>45.396349999999998</v>
      </c>
      <c r="K12" s="8">
        <v>6973277.3499999996</v>
      </c>
    </row>
    <row r="13" spans="1:11" ht="21" x14ac:dyDescent="0.35">
      <c r="A13" s="2"/>
      <c r="B13" s="30"/>
      <c r="C13" s="7"/>
      <c r="D13" s="7"/>
      <c r="E13" s="8"/>
      <c r="F13" s="8"/>
      <c r="G13" s="30">
        <v>7</v>
      </c>
      <c r="H13" s="7" t="s">
        <v>32</v>
      </c>
      <c r="I13" s="7" t="s">
        <v>37</v>
      </c>
      <c r="J13" s="8">
        <v>49.303600000000003</v>
      </c>
      <c r="K13" s="8">
        <v>5734853.8500000006</v>
      </c>
    </row>
    <row r="14" spans="1:11" ht="21" x14ac:dyDescent="0.35">
      <c r="A14" s="2"/>
      <c r="B14" s="30"/>
      <c r="C14" s="7"/>
      <c r="D14" s="7"/>
      <c r="E14" s="8"/>
      <c r="F14" s="8"/>
      <c r="G14" s="30">
        <v>8</v>
      </c>
      <c r="H14" s="7" t="s">
        <v>19</v>
      </c>
      <c r="I14" s="7" t="s">
        <v>20</v>
      </c>
      <c r="J14" s="8">
        <v>360.81</v>
      </c>
      <c r="K14" s="8">
        <v>5150091.05</v>
      </c>
    </row>
    <row r="15" spans="1:11" ht="21" x14ac:dyDescent="0.35">
      <c r="A15" s="2"/>
      <c r="B15" s="30"/>
      <c r="C15" s="7"/>
      <c r="D15" s="7"/>
      <c r="E15" s="8"/>
      <c r="F15" s="8"/>
      <c r="G15" s="30">
        <v>9</v>
      </c>
      <c r="H15" s="7" t="s">
        <v>59</v>
      </c>
      <c r="I15" s="7" t="s">
        <v>60</v>
      </c>
      <c r="J15" s="8">
        <v>26.216999999999999</v>
      </c>
      <c r="K15" s="8">
        <v>4642951.82</v>
      </c>
    </row>
    <row r="16" spans="1:11" ht="21" x14ac:dyDescent="0.35">
      <c r="A16" s="2"/>
      <c r="B16" s="30"/>
      <c r="C16" s="7"/>
      <c r="D16" s="9"/>
      <c r="E16" s="8"/>
      <c r="F16" s="8"/>
      <c r="G16" s="30">
        <v>10</v>
      </c>
      <c r="H16" s="7" t="s">
        <v>61</v>
      </c>
      <c r="I16" s="7" t="s">
        <v>62</v>
      </c>
      <c r="J16" s="8">
        <v>66.416200000000003</v>
      </c>
      <c r="K16" s="8">
        <v>3835071.9200000004</v>
      </c>
    </row>
    <row r="17" spans="1:11" ht="21" x14ac:dyDescent="0.35">
      <c r="A17" s="2"/>
      <c r="B17" s="7"/>
      <c r="C17" s="7" t="s">
        <v>26</v>
      </c>
      <c r="D17" s="7"/>
      <c r="E17" s="8">
        <f>SUM(E7:E16)</f>
        <v>3752.2099599999997</v>
      </c>
      <c r="F17" s="8">
        <f>SUM(F7:F16)</f>
        <v>156171521.75000003</v>
      </c>
      <c r="G17" s="30"/>
      <c r="H17" s="13" t="s">
        <v>26</v>
      </c>
      <c r="I17" s="13"/>
      <c r="J17" s="15">
        <f>SUM(J7:J16)</f>
        <v>2013.5178300000002</v>
      </c>
      <c r="K17" s="15">
        <f>SUM(K7:K16)</f>
        <v>161334419.27999997</v>
      </c>
    </row>
    <row r="18" spans="1:11" ht="21" x14ac:dyDescent="0.35">
      <c r="A18" s="2"/>
      <c r="B18" s="183" t="s">
        <v>27</v>
      </c>
      <c r="C18" s="183"/>
      <c r="D18" s="183"/>
      <c r="E18" s="8" t="s">
        <v>63</v>
      </c>
      <c r="F18" s="8"/>
      <c r="G18" s="184" t="s">
        <v>27</v>
      </c>
      <c r="H18" s="185"/>
      <c r="I18" s="185"/>
      <c r="J18" s="16">
        <v>1654.4570799999999</v>
      </c>
      <c r="K18" s="16">
        <v>40590080.960000016</v>
      </c>
    </row>
    <row r="19" spans="1:11" ht="21" x14ac:dyDescent="0.35">
      <c r="A19" s="2"/>
      <c r="B19" s="17"/>
      <c r="C19" s="178" t="s">
        <v>28</v>
      </c>
      <c r="D19" s="179"/>
      <c r="E19" s="8">
        <v>3752.2099599999997</v>
      </c>
      <c r="F19" s="8">
        <v>156171521.75000003</v>
      </c>
      <c r="G19" s="18"/>
      <c r="H19" s="180" t="s">
        <v>29</v>
      </c>
      <c r="I19" s="180"/>
      <c r="J19" s="19">
        <f>SUM(J17:J18)</f>
        <v>3667.9749099999999</v>
      </c>
      <c r="K19" s="15">
        <f>SUM(K17:K18)</f>
        <v>201924500.23999998</v>
      </c>
    </row>
    <row r="20" spans="1:11" ht="21" x14ac:dyDescent="0.35">
      <c r="A20" s="2" t="s">
        <v>64</v>
      </c>
      <c r="B20" s="2"/>
      <c r="C20" s="2"/>
      <c r="D20" s="2"/>
      <c r="E20" s="2"/>
      <c r="F20" s="2"/>
      <c r="G20" s="2" t="s">
        <v>65</v>
      </c>
      <c r="H20" s="2"/>
      <c r="I20" s="2"/>
      <c r="J20" s="2"/>
      <c r="K20" s="2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2" sqref="A2:K2"/>
    </sheetView>
  </sheetViews>
  <sheetFormatPr defaultRowHeight="14.25" x14ac:dyDescent="0.2"/>
  <cols>
    <col min="3" max="3" width="26" bestFit="1" customWidth="1"/>
    <col min="5" max="5" width="10.125" bestFit="1" customWidth="1"/>
    <col min="6" max="6" width="14.125" bestFit="1" customWidth="1"/>
    <col min="8" max="8" width="34" bestFit="1" customWidth="1"/>
    <col min="10" max="10" width="10.125" bestFit="1" customWidth="1"/>
    <col min="11" max="11" width="15.5" bestFit="1" customWidth="1"/>
  </cols>
  <sheetData>
    <row r="1" spans="1:11" ht="21" x14ac:dyDescent="0.3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1" x14ac:dyDescent="0.35">
      <c r="A2" s="181" t="s">
        <v>34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21" x14ac:dyDescent="0.35">
      <c r="A3" s="181" t="s">
        <v>66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21" x14ac:dyDescent="0.35">
      <c r="A4" s="1"/>
      <c r="B4" s="28"/>
      <c r="C4" s="1" t="s">
        <v>2</v>
      </c>
      <c r="D4" s="1"/>
      <c r="E4" s="1"/>
      <c r="F4" s="1"/>
      <c r="G4" s="1"/>
      <c r="H4" s="1" t="s">
        <v>3</v>
      </c>
      <c r="I4" s="1"/>
      <c r="J4" s="1"/>
      <c r="K4" s="1"/>
    </row>
    <row r="5" spans="1:11" ht="21" x14ac:dyDescent="0.35">
      <c r="A5" s="2"/>
      <c r="B5" s="3" t="s">
        <v>4</v>
      </c>
      <c r="C5" s="182" t="s">
        <v>5</v>
      </c>
      <c r="D5" s="182"/>
      <c r="E5" s="182"/>
      <c r="F5" s="182"/>
      <c r="G5" s="29" t="s">
        <v>4</v>
      </c>
      <c r="H5" s="182" t="s">
        <v>6</v>
      </c>
      <c r="I5" s="182"/>
      <c r="J5" s="182"/>
      <c r="K5" s="182"/>
    </row>
    <row r="6" spans="1:11" ht="21" x14ac:dyDescent="0.35">
      <c r="A6" s="2"/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6" t="s">
        <v>7</v>
      </c>
      <c r="H6" s="5" t="s">
        <v>8</v>
      </c>
      <c r="I6" s="5" t="s">
        <v>9</v>
      </c>
      <c r="J6" s="5" t="s">
        <v>10</v>
      </c>
      <c r="K6" s="5" t="s">
        <v>12</v>
      </c>
    </row>
    <row r="7" spans="1:11" ht="21" x14ac:dyDescent="0.35">
      <c r="A7" s="2"/>
      <c r="B7" s="30">
        <v>1</v>
      </c>
      <c r="C7" s="7" t="s">
        <v>30</v>
      </c>
      <c r="D7" s="27" t="s">
        <v>31</v>
      </c>
      <c r="E7" s="8">
        <v>4869.5081</v>
      </c>
      <c r="F7" s="8">
        <v>325647214.31</v>
      </c>
      <c r="G7" s="30">
        <v>1</v>
      </c>
      <c r="H7" s="7" t="s">
        <v>14</v>
      </c>
      <c r="I7" s="7" t="s">
        <v>53</v>
      </c>
      <c r="J7" s="8">
        <v>1105.3298900000002</v>
      </c>
      <c r="K7" s="8">
        <v>406086721.63999999</v>
      </c>
    </row>
    <row r="8" spans="1:11" ht="21" x14ac:dyDescent="0.35">
      <c r="A8" s="2"/>
      <c r="B8" s="30">
        <v>2</v>
      </c>
      <c r="C8" s="21" t="s">
        <v>22</v>
      </c>
      <c r="D8" s="9">
        <v>10063030</v>
      </c>
      <c r="E8" s="10">
        <v>8354.0525600000001</v>
      </c>
      <c r="F8" s="10">
        <v>278027958.31</v>
      </c>
      <c r="G8" s="30">
        <v>2</v>
      </c>
      <c r="H8" s="12" t="s">
        <v>13</v>
      </c>
      <c r="I8" s="7">
        <v>73082029</v>
      </c>
      <c r="J8" s="8">
        <v>1013.83108</v>
      </c>
      <c r="K8" s="8">
        <v>59578629.619999997</v>
      </c>
    </row>
    <row r="9" spans="1:11" ht="21" x14ac:dyDescent="0.35">
      <c r="A9" s="2"/>
      <c r="B9" s="30">
        <v>3</v>
      </c>
      <c r="C9" s="11" t="s">
        <v>35</v>
      </c>
      <c r="D9" s="25">
        <v>94036090</v>
      </c>
      <c r="E9" s="8">
        <v>4974.9160000000002</v>
      </c>
      <c r="F9" s="8">
        <v>89206188.700000003</v>
      </c>
      <c r="G9" s="30">
        <v>3</v>
      </c>
      <c r="H9" s="7" t="s">
        <v>19</v>
      </c>
      <c r="I9" s="7" t="s">
        <v>20</v>
      </c>
      <c r="J9" s="8">
        <v>3156.8181999999997</v>
      </c>
      <c r="K9" s="31">
        <v>52058505.409999996</v>
      </c>
    </row>
    <row r="10" spans="1:11" ht="21" x14ac:dyDescent="0.35">
      <c r="A10" s="2"/>
      <c r="B10" s="30">
        <v>4</v>
      </c>
      <c r="C10" s="7" t="s">
        <v>67</v>
      </c>
      <c r="D10" s="24">
        <v>85043199</v>
      </c>
      <c r="E10" s="10">
        <v>45.202799999999996</v>
      </c>
      <c r="F10" s="10">
        <v>71574569.760000005</v>
      </c>
      <c r="G10" s="30">
        <v>4</v>
      </c>
      <c r="H10" s="7" t="s">
        <v>54</v>
      </c>
      <c r="I10" s="7" t="s">
        <v>55</v>
      </c>
      <c r="J10" s="8">
        <v>756.28729999999996</v>
      </c>
      <c r="K10" s="8">
        <v>45495384.93</v>
      </c>
    </row>
    <row r="11" spans="1:11" ht="21" x14ac:dyDescent="0.35">
      <c r="A11" s="2"/>
      <c r="B11" s="30">
        <v>5</v>
      </c>
      <c r="C11" s="11" t="s">
        <v>38</v>
      </c>
      <c r="D11" s="26">
        <v>10064090</v>
      </c>
      <c r="E11" s="10">
        <v>1638.69364</v>
      </c>
      <c r="F11" s="10">
        <v>57098609.490000002</v>
      </c>
      <c r="G11" s="30">
        <v>5</v>
      </c>
      <c r="H11" s="7" t="s">
        <v>49</v>
      </c>
      <c r="I11" s="7" t="s">
        <v>18</v>
      </c>
      <c r="J11" s="8">
        <v>879.83842000000004</v>
      </c>
      <c r="K11" s="8">
        <v>47030023.75</v>
      </c>
    </row>
    <row r="12" spans="1:11" ht="21" x14ac:dyDescent="0.35">
      <c r="A12" s="2"/>
      <c r="B12" s="30">
        <v>6</v>
      </c>
      <c r="C12" s="11" t="s">
        <v>21</v>
      </c>
      <c r="D12" s="26">
        <v>21011110</v>
      </c>
      <c r="E12" s="10">
        <v>78.814499999999995</v>
      </c>
      <c r="F12" s="10">
        <v>16843004.75</v>
      </c>
      <c r="G12" s="30">
        <v>6</v>
      </c>
      <c r="H12" s="7" t="s">
        <v>43</v>
      </c>
      <c r="I12" s="7">
        <v>84151090</v>
      </c>
      <c r="J12" s="8">
        <v>267.10500000000002</v>
      </c>
      <c r="K12" s="8">
        <v>36706588.369999997</v>
      </c>
    </row>
    <row r="13" spans="1:11" ht="21" x14ac:dyDescent="0.35">
      <c r="A13" s="2"/>
      <c r="B13" s="30">
        <v>7</v>
      </c>
      <c r="C13" s="7" t="s">
        <v>15</v>
      </c>
      <c r="D13" s="24">
        <v>94034000</v>
      </c>
      <c r="E13" s="10">
        <v>404.69799999999998</v>
      </c>
      <c r="F13" s="10">
        <v>13004953.26</v>
      </c>
      <c r="G13" s="30">
        <v>7</v>
      </c>
      <c r="H13" s="7" t="s">
        <v>46</v>
      </c>
      <c r="I13" s="7">
        <v>40111000</v>
      </c>
      <c r="J13" s="8">
        <v>66.09</v>
      </c>
      <c r="K13" s="8">
        <v>41025766.950000003</v>
      </c>
    </row>
    <row r="14" spans="1:11" ht="21" x14ac:dyDescent="0.35">
      <c r="A14" s="2"/>
      <c r="B14" s="30">
        <v>8</v>
      </c>
      <c r="C14" s="7" t="s">
        <v>44</v>
      </c>
      <c r="D14" s="24">
        <v>24031919</v>
      </c>
      <c r="E14" s="10">
        <v>1.9677</v>
      </c>
      <c r="F14" s="10">
        <v>7880634.9699999997</v>
      </c>
      <c r="G14" s="30">
        <v>8</v>
      </c>
      <c r="H14" s="7" t="s">
        <v>47</v>
      </c>
      <c r="I14" s="7" t="s">
        <v>48</v>
      </c>
      <c r="J14" s="8">
        <v>200.20943</v>
      </c>
      <c r="K14" s="8">
        <v>22916292.359999999</v>
      </c>
    </row>
    <row r="15" spans="1:11" ht="21" x14ac:dyDescent="0.35">
      <c r="A15" s="2"/>
      <c r="B15" s="30">
        <v>9</v>
      </c>
      <c r="C15" s="7" t="s">
        <v>45</v>
      </c>
      <c r="D15" s="24">
        <v>21011299</v>
      </c>
      <c r="E15" s="8">
        <v>35.516499999999994</v>
      </c>
      <c r="F15" s="8">
        <v>5750325.8900000006</v>
      </c>
      <c r="G15" s="30">
        <v>9</v>
      </c>
      <c r="H15" s="7" t="s">
        <v>42</v>
      </c>
      <c r="I15" s="7">
        <v>84159019</v>
      </c>
      <c r="J15" s="8">
        <v>23.28</v>
      </c>
      <c r="K15" s="8">
        <v>13311347.16</v>
      </c>
    </row>
    <row r="16" spans="1:11" ht="21" x14ac:dyDescent="0.35">
      <c r="A16" s="2"/>
      <c r="B16" s="30">
        <v>10</v>
      </c>
      <c r="C16" s="7" t="s">
        <v>39</v>
      </c>
      <c r="D16" s="24">
        <v>11081400</v>
      </c>
      <c r="E16" s="8">
        <v>426.27000000000004</v>
      </c>
      <c r="F16" s="8">
        <v>6218843.7700000005</v>
      </c>
      <c r="G16" s="30">
        <v>10</v>
      </c>
      <c r="H16" s="23" t="s">
        <v>51</v>
      </c>
      <c r="I16" s="7">
        <v>87032259</v>
      </c>
      <c r="J16" s="8">
        <v>975.18400000000008</v>
      </c>
      <c r="K16" s="8">
        <v>13252587.449999999</v>
      </c>
    </row>
    <row r="17" spans="1:11" ht="21" x14ac:dyDescent="0.35">
      <c r="A17" s="2"/>
      <c r="B17" s="7"/>
      <c r="C17" s="13" t="s">
        <v>25</v>
      </c>
      <c r="D17" s="13"/>
      <c r="E17" s="14">
        <v>20829.639800000004</v>
      </c>
      <c r="F17" s="14">
        <v>871252303.21000004</v>
      </c>
      <c r="G17" s="30"/>
      <c r="H17" s="13" t="s">
        <v>26</v>
      </c>
      <c r="I17" s="13"/>
      <c r="J17" s="15">
        <v>8443.9733199999991</v>
      </c>
      <c r="K17" s="8">
        <v>737461847.63999999</v>
      </c>
    </row>
    <row r="18" spans="1:11" ht="21" x14ac:dyDescent="0.35">
      <c r="A18" s="2"/>
      <c r="B18" s="183" t="s">
        <v>27</v>
      </c>
      <c r="C18" s="183"/>
      <c r="D18" s="183"/>
      <c r="E18" s="8">
        <v>186.36419999999634</v>
      </c>
      <c r="F18" s="8">
        <v>14229422.139999866</v>
      </c>
      <c r="G18" s="184" t="s">
        <v>27</v>
      </c>
      <c r="H18" s="185"/>
      <c r="I18" s="185"/>
      <c r="J18" s="16">
        <v>11040.187230000001</v>
      </c>
      <c r="K18" s="8">
        <v>469964957.17999995</v>
      </c>
    </row>
    <row r="19" spans="1:11" ht="21" x14ac:dyDescent="0.35">
      <c r="A19" s="2"/>
      <c r="B19" s="17"/>
      <c r="C19" s="178" t="s">
        <v>28</v>
      </c>
      <c r="D19" s="179"/>
      <c r="E19" s="14">
        <v>21016.004000000001</v>
      </c>
      <c r="F19" s="14">
        <v>885481725.3499999</v>
      </c>
      <c r="G19" s="18"/>
      <c r="H19" s="180" t="s">
        <v>29</v>
      </c>
      <c r="I19" s="180"/>
      <c r="J19" s="15">
        <v>19484.160550000001</v>
      </c>
      <c r="K19" s="8">
        <v>1207426804.8199999</v>
      </c>
    </row>
    <row r="20" spans="1:11" ht="21" x14ac:dyDescent="0.35">
      <c r="A20" s="2" t="s">
        <v>68</v>
      </c>
      <c r="B20" s="2"/>
      <c r="C20" s="2"/>
      <c r="D20" s="2"/>
      <c r="E20" s="2"/>
      <c r="F20" s="2"/>
      <c r="G20" s="2" t="s">
        <v>69</v>
      </c>
      <c r="H20" s="2"/>
      <c r="I20" s="2"/>
      <c r="J20" s="20"/>
      <c r="K20" s="20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H13" sqref="H13"/>
    </sheetView>
  </sheetViews>
  <sheetFormatPr defaultRowHeight="23.25" x14ac:dyDescent="0.35"/>
  <cols>
    <col min="1" max="1" width="5.5" style="33" customWidth="1"/>
    <col min="2" max="2" width="23" style="32" customWidth="1"/>
    <col min="3" max="3" width="9.75" style="34" customWidth="1"/>
    <col min="4" max="4" width="16.625" style="35" customWidth="1"/>
    <col min="5" max="5" width="22.75" style="36" customWidth="1"/>
    <col min="6" max="16384" width="9" style="32"/>
  </cols>
  <sheetData>
    <row r="1" spans="1:5" ht="23.25" customHeight="1" x14ac:dyDescent="0.35">
      <c r="A1" s="186" t="s">
        <v>0</v>
      </c>
      <c r="B1" s="186"/>
      <c r="C1" s="186"/>
      <c r="D1" s="186"/>
      <c r="E1" s="186"/>
    </row>
    <row r="2" spans="1:5" ht="23.25" customHeight="1" x14ac:dyDescent="0.35">
      <c r="A2" s="186" t="s">
        <v>70</v>
      </c>
      <c r="B2" s="186"/>
      <c r="C2" s="186"/>
      <c r="D2" s="186"/>
      <c r="E2" s="186"/>
    </row>
    <row r="3" spans="1:5" ht="23.25" customHeight="1" x14ac:dyDescent="0.35">
      <c r="A3" s="186" t="s">
        <v>71</v>
      </c>
      <c r="B3" s="186"/>
      <c r="C3" s="186"/>
      <c r="D3" s="186"/>
      <c r="E3" s="186"/>
    </row>
    <row r="4" spans="1:5" ht="21.75" customHeight="1" x14ac:dyDescent="0.35"/>
    <row r="5" spans="1:5" ht="32.25" customHeight="1" x14ac:dyDescent="0.35">
      <c r="A5" s="37" t="s">
        <v>72</v>
      </c>
      <c r="B5" s="38" t="s">
        <v>8</v>
      </c>
      <c r="C5" s="39" t="s">
        <v>9</v>
      </c>
      <c r="D5" s="40" t="s">
        <v>73</v>
      </c>
      <c r="E5" s="41" t="s">
        <v>11</v>
      </c>
    </row>
    <row r="6" spans="1:5" ht="23.25" customHeight="1" x14ac:dyDescent="0.35">
      <c r="A6" s="42">
        <v>1</v>
      </c>
      <c r="B6" s="43" t="s">
        <v>74</v>
      </c>
      <c r="C6" s="44">
        <v>27101971</v>
      </c>
      <c r="D6" s="8">
        <v>9635087.5</v>
      </c>
      <c r="E6" s="8">
        <v>112658142.3</v>
      </c>
    </row>
    <row r="7" spans="1:5" ht="23.25" customHeight="1" x14ac:dyDescent="0.35">
      <c r="A7" s="42">
        <v>2</v>
      </c>
      <c r="B7" s="43" t="s">
        <v>75</v>
      </c>
      <c r="C7" s="44">
        <v>27101224</v>
      </c>
      <c r="D7" s="8">
        <v>3596759.76</v>
      </c>
      <c r="E7" s="8">
        <v>41851705.409999996</v>
      </c>
    </row>
    <row r="8" spans="1:5" ht="23.25" customHeight="1" x14ac:dyDescent="0.35">
      <c r="A8" s="42">
        <v>3</v>
      </c>
      <c r="B8" s="43" t="s">
        <v>76</v>
      </c>
      <c r="C8" s="44">
        <v>27160000</v>
      </c>
      <c r="D8" s="8">
        <v>3</v>
      </c>
      <c r="E8" s="8">
        <v>30323440.16</v>
      </c>
    </row>
    <row r="9" spans="1:5" ht="23.25" customHeight="1" x14ac:dyDescent="0.35">
      <c r="A9" s="42">
        <v>4</v>
      </c>
      <c r="B9" s="43" t="s">
        <v>77</v>
      </c>
      <c r="C9" s="44">
        <v>87011011</v>
      </c>
      <c r="D9" s="8">
        <v>198628</v>
      </c>
      <c r="E9" s="8">
        <v>20850831.370000001</v>
      </c>
    </row>
    <row r="10" spans="1:5" ht="23.25" customHeight="1" x14ac:dyDescent="0.35">
      <c r="A10" s="42">
        <v>5</v>
      </c>
      <c r="B10" s="45" t="s">
        <v>78</v>
      </c>
      <c r="C10" s="44">
        <v>23099012</v>
      </c>
      <c r="D10" s="8">
        <v>1436940</v>
      </c>
      <c r="E10" s="8">
        <v>18131401</v>
      </c>
    </row>
    <row r="11" spans="1:5" ht="23.25" customHeight="1" x14ac:dyDescent="0.35">
      <c r="A11" s="42">
        <v>6</v>
      </c>
      <c r="B11" s="43" t="s">
        <v>79</v>
      </c>
      <c r="C11" s="44">
        <v>31052000</v>
      </c>
      <c r="D11" s="8">
        <v>1567000</v>
      </c>
      <c r="E11" s="8">
        <v>17044488</v>
      </c>
    </row>
    <row r="12" spans="1:5" ht="23.25" customHeight="1" x14ac:dyDescent="0.35">
      <c r="A12" s="42">
        <v>7</v>
      </c>
      <c r="B12" s="43" t="s">
        <v>80</v>
      </c>
      <c r="C12" s="44">
        <v>29224220</v>
      </c>
      <c r="D12" s="8">
        <v>205732</v>
      </c>
      <c r="E12" s="8">
        <v>15690723.6</v>
      </c>
    </row>
    <row r="13" spans="1:5" ht="23.25" customHeight="1" x14ac:dyDescent="0.35">
      <c r="A13" s="42">
        <v>8</v>
      </c>
      <c r="B13" s="43" t="s">
        <v>81</v>
      </c>
      <c r="C13" s="44">
        <v>27101943</v>
      </c>
      <c r="D13" s="8">
        <v>247388.99</v>
      </c>
      <c r="E13" s="8">
        <v>14165343.050000001</v>
      </c>
    </row>
    <row r="14" spans="1:5" ht="23.25" customHeight="1" x14ac:dyDescent="0.35">
      <c r="A14" s="42">
        <v>9</v>
      </c>
      <c r="B14" s="43" t="s">
        <v>82</v>
      </c>
      <c r="C14" s="44">
        <v>21069030</v>
      </c>
      <c r="D14" s="8">
        <v>291034.2</v>
      </c>
      <c r="E14" s="8">
        <v>14067589.42</v>
      </c>
    </row>
    <row r="15" spans="1:5" ht="23.25" customHeight="1" x14ac:dyDescent="0.35">
      <c r="A15" s="42">
        <v>10</v>
      </c>
      <c r="B15" s="43" t="s">
        <v>83</v>
      </c>
      <c r="C15" s="44">
        <v>84243000</v>
      </c>
      <c r="D15" s="8">
        <v>100801</v>
      </c>
      <c r="E15" s="8">
        <v>13351945</v>
      </c>
    </row>
    <row r="16" spans="1:5" ht="24.75" customHeight="1" x14ac:dyDescent="0.4">
      <c r="A16" s="46"/>
      <c r="B16" s="47" t="s">
        <v>84</v>
      </c>
      <c r="C16" s="48"/>
      <c r="D16" s="49">
        <f>SUM(D6:D15)</f>
        <v>17279374.449999999</v>
      </c>
      <c r="E16" s="50">
        <f>SUM(E6:E15)</f>
        <v>298135609.31</v>
      </c>
    </row>
    <row r="17" spans="1:5" ht="23.25" customHeight="1" x14ac:dyDescent="0.35">
      <c r="A17" s="51"/>
      <c r="B17" s="52" t="s">
        <v>27</v>
      </c>
      <c r="C17" s="53"/>
      <c r="D17" s="54">
        <f>D18-D16</f>
        <v>17214947.859000001</v>
      </c>
      <c r="E17" s="55">
        <f>E18-E16</f>
        <v>549274291.69000101</v>
      </c>
    </row>
    <row r="18" spans="1:5" ht="24.75" customHeight="1" x14ac:dyDescent="0.35">
      <c r="A18" s="56"/>
      <c r="B18" s="57" t="s">
        <v>85</v>
      </c>
      <c r="C18" s="58"/>
      <c r="D18" s="59">
        <v>34494322.309</v>
      </c>
      <c r="E18" s="60">
        <v>847409901.00000095</v>
      </c>
    </row>
    <row r="19" spans="1:5" ht="23.25" customHeight="1" x14ac:dyDescent="0.35">
      <c r="A19" s="61"/>
      <c r="B19" s="62"/>
      <c r="C19" s="63"/>
      <c r="D19" s="64"/>
      <c r="E19" s="65"/>
    </row>
    <row r="20" spans="1:5" ht="23.25" customHeight="1" x14ac:dyDescent="0.35">
      <c r="A20" s="66"/>
      <c r="B20" s="67"/>
      <c r="C20" s="68"/>
    </row>
    <row r="21" spans="1:5" ht="23.25" customHeight="1" x14ac:dyDescent="0.35">
      <c r="A21" s="66"/>
      <c r="B21" s="69"/>
      <c r="C21" s="63"/>
      <c r="D21" s="70"/>
      <c r="E21" s="71"/>
    </row>
    <row r="22" spans="1:5" ht="23.25" customHeight="1" x14ac:dyDescent="0.35">
      <c r="A22" s="66"/>
      <c r="B22" s="69"/>
      <c r="C22" s="63"/>
      <c r="D22" s="70"/>
      <c r="E22" s="71"/>
    </row>
    <row r="23" spans="1:5" ht="23.25" customHeight="1" x14ac:dyDescent="0.35">
      <c r="A23" s="72"/>
      <c r="B23" s="73"/>
      <c r="C23" s="74"/>
      <c r="D23" s="75"/>
      <c r="E23" s="76"/>
    </row>
    <row r="24" spans="1:5" ht="23.25" customHeight="1" x14ac:dyDescent="0.35">
      <c r="B24" s="77"/>
      <c r="C24" s="74"/>
      <c r="D24" s="78"/>
      <c r="E24" s="79"/>
    </row>
    <row r="25" spans="1:5" ht="23.25" customHeight="1" x14ac:dyDescent="0.35">
      <c r="B25" s="77"/>
      <c r="C25" s="74"/>
      <c r="D25" s="21"/>
      <c r="E25" s="71"/>
    </row>
    <row r="26" spans="1:5" ht="23.25" customHeight="1" x14ac:dyDescent="0.35">
      <c r="B26" s="77"/>
      <c r="C26" s="74"/>
      <c r="D26" s="70"/>
      <c r="E26" s="79"/>
    </row>
    <row r="27" spans="1:5" ht="23.25" customHeight="1" x14ac:dyDescent="0.35">
      <c r="B27" s="77"/>
      <c r="C27" s="74"/>
      <c r="D27" s="80"/>
      <c r="E27" s="81"/>
    </row>
    <row r="28" spans="1:5" ht="23.25" customHeight="1" x14ac:dyDescent="0.35">
      <c r="B28" s="77"/>
      <c r="C28" s="74"/>
      <c r="D28" s="82"/>
      <c r="E28" s="81"/>
    </row>
    <row r="29" spans="1:5" ht="23.25" customHeight="1" x14ac:dyDescent="0.35">
      <c r="B29" s="77"/>
      <c r="C29" s="74"/>
      <c r="D29" s="83"/>
      <c r="E29" s="79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84" t="s">
        <v>0</v>
      </c>
      <c r="B33" s="84"/>
      <c r="C33" s="85"/>
      <c r="D33" s="86"/>
      <c r="E33" s="84"/>
    </row>
    <row r="34" spans="1:5" ht="23.25" customHeight="1" x14ac:dyDescent="0.35">
      <c r="A34" s="84" t="s">
        <v>70</v>
      </c>
      <c r="B34" s="84"/>
      <c r="C34" s="85"/>
      <c r="D34" s="86"/>
      <c r="E34" s="84"/>
    </row>
    <row r="35" spans="1:5" ht="23.25" customHeight="1" x14ac:dyDescent="0.35">
      <c r="A35" s="84" t="s">
        <v>86</v>
      </c>
      <c r="B35" s="84"/>
      <c r="C35" s="85"/>
      <c r="D35" s="86"/>
      <c r="E35" s="84"/>
    </row>
    <row r="36" spans="1:5" ht="23.25" customHeight="1" x14ac:dyDescent="0.35"/>
    <row r="37" spans="1:5" ht="23.25" customHeight="1" x14ac:dyDescent="0.35">
      <c r="A37" s="87" t="s">
        <v>72</v>
      </c>
      <c r="B37" s="88" t="s">
        <v>8</v>
      </c>
      <c r="C37" s="89" t="s">
        <v>9</v>
      </c>
      <c r="D37" s="90" t="s">
        <v>10</v>
      </c>
      <c r="E37" s="91" t="s">
        <v>87</v>
      </c>
    </row>
    <row r="38" spans="1:5" ht="23.25" customHeight="1" x14ac:dyDescent="0.35">
      <c r="A38" s="92">
        <v>1</v>
      </c>
      <c r="B38" s="93" t="s">
        <v>88</v>
      </c>
      <c r="C38" s="44">
        <v>2710</v>
      </c>
      <c r="D38" s="8">
        <v>103430.94064000002</v>
      </c>
      <c r="E38" s="16">
        <v>1951.3176707800001</v>
      </c>
    </row>
    <row r="39" spans="1:5" ht="23.25" customHeight="1" x14ac:dyDescent="0.35">
      <c r="A39" s="94">
        <v>2</v>
      </c>
      <c r="B39" s="43" t="s">
        <v>89</v>
      </c>
      <c r="C39" s="44">
        <v>3923</v>
      </c>
      <c r="D39" s="8">
        <v>3926.9075740000007</v>
      </c>
      <c r="E39" s="16">
        <v>300.69652251000002</v>
      </c>
    </row>
    <row r="40" spans="1:5" ht="23.25" customHeight="1" x14ac:dyDescent="0.35">
      <c r="A40" s="94">
        <v>3</v>
      </c>
      <c r="B40" s="95" t="s">
        <v>77</v>
      </c>
      <c r="C40" s="44">
        <v>8701</v>
      </c>
      <c r="D40" s="8">
        <v>1787.454</v>
      </c>
      <c r="E40" s="16">
        <v>225.72648013999998</v>
      </c>
    </row>
    <row r="41" spans="1:5" ht="23.25" customHeight="1" x14ac:dyDescent="0.35">
      <c r="A41" s="92">
        <v>4</v>
      </c>
      <c r="B41" s="43" t="s">
        <v>82</v>
      </c>
      <c r="C41" s="44">
        <v>2106</v>
      </c>
      <c r="D41" s="8">
        <v>5269.3100350000013</v>
      </c>
      <c r="E41" s="16">
        <v>196.10603779000002</v>
      </c>
    </row>
    <row r="42" spans="1:5" ht="23.25" customHeight="1" x14ac:dyDescent="0.35">
      <c r="A42" s="94">
        <v>5</v>
      </c>
      <c r="B42" s="95" t="s">
        <v>90</v>
      </c>
      <c r="C42" s="44">
        <v>2202</v>
      </c>
      <c r="D42" s="8">
        <v>7955.8373940000001</v>
      </c>
      <c r="E42" s="16">
        <v>184.12018298999999</v>
      </c>
    </row>
    <row r="43" spans="1:5" ht="23.25" customHeight="1" x14ac:dyDescent="0.35">
      <c r="A43" s="94">
        <v>6</v>
      </c>
      <c r="B43" s="93" t="s">
        <v>91</v>
      </c>
      <c r="C43" s="44">
        <v>2309</v>
      </c>
      <c r="D43" s="8">
        <v>13551.116</v>
      </c>
      <c r="E43" s="16">
        <v>176.30160071999998</v>
      </c>
    </row>
    <row r="44" spans="1:5" ht="23.25" customHeight="1" x14ac:dyDescent="0.35">
      <c r="A44" s="92">
        <v>7</v>
      </c>
      <c r="B44" s="43" t="s">
        <v>92</v>
      </c>
      <c r="C44" s="44">
        <v>1905</v>
      </c>
      <c r="D44" s="8">
        <v>1947.0550499999999</v>
      </c>
      <c r="E44" s="16">
        <v>174.48870970999999</v>
      </c>
    </row>
    <row r="45" spans="1:5" ht="23.25" customHeight="1" x14ac:dyDescent="0.35">
      <c r="A45" s="94">
        <v>8</v>
      </c>
      <c r="B45" s="43" t="s">
        <v>76</v>
      </c>
      <c r="C45" s="44">
        <v>2716</v>
      </c>
      <c r="D45" s="8">
        <v>2.4E-2</v>
      </c>
      <c r="E45" s="16">
        <v>162.59380290999999</v>
      </c>
    </row>
    <row r="46" spans="1:5" ht="23.25" customHeight="1" x14ac:dyDescent="0.35">
      <c r="A46" s="94">
        <v>9</v>
      </c>
      <c r="B46" s="96" t="s">
        <v>93</v>
      </c>
      <c r="C46" s="44">
        <v>6811</v>
      </c>
      <c r="D46" s="8">
        <v>20066.630509999999</v>
      </c>
      <c r="E46" s="16">
        <v>151.53740478999998</v>
      </c>
    </row>
    <row r="47" spans="1:5" ht="23.25" customHeight="1" x14ac:dyDescent="0.35">
      <c r="A47" s="92">
        <v>10</v>
      </c>
      <c r="B47" s="43" t="s">
        <v>94</v>
      </c>
      <c r="C47" s="44">
        <v>7214</v>
      </c>
      <c r="D47" s="8">
        <v>8433.08835</v>
      </c>
      <c r="E47" s="16">
        <v>126.98035637000001</v>
      </c>
    </row>
    <row r="48" spans="1:5" ht="23.25" customHeight="1" x14ac:dyDescent="0.4">
      <c r="A48" s="97"/>
      <c r="B48" s="97" t="s">
        <v>84</v>
      </c>
      <c r="C48" s="98"/>
      <c r="D48" s="99">
        <v>166368.363553</v>
      </c>
      <c r="E48" s="100">
        <v>3649.8687687099991</v>
      </c>
    </row>
    <row r="49" spans="1:5" ht="23.25" customHeight="1" x14ac:dyDescent="0.35">
      <c r="A49" s="51"/>
      <c r="B49" s="101" t="s">
        <v>27</v>
      </c>
      <c r="C49" s="102"/>
      <c r="D49" s="99">
        <v>99087.199680000005</v>
      </c>
      <c r="E49" s="103">
        <v>3354.7395472299909</v>
      </c>
    </row>
    <row r="50" spans="1:5" ht="23.25" customHeight="1" x14ac:dyDescent="0.45">
      <c r="A50" s="104"/>
      <c r="B50" s="104" t="s">
        <v>85</v>
      </c>
      <c r="C50" s="58"/>
      <c r="D50" s="105">
        <v>265455.56323299999</v>
      </c>
      <c r="E50" s="103">
        <v>7004.6083159399905</v>
      </c>
    </row>
    <row r="51" spans="1:5" ht="23.25" customHeight="1" x14ac:dyDescent="0.45">
      <c r="A51" s="106"/>
      <c r="B51" s="106"/>
      <c r="C51" s="107"/>
      <c r="D51" s="64"/>
      <c r="E51" s="65"/>
    </row>
    <row r="52" spans="1:5" ht="27" customHeight="1" x14ac:dyDescent="0.35">
      <c r="B52" s="108"/>
    </row>
    <row r="53" spans="1:5" ht="23.25" customHeight="1" x14ac:dyDescent="0.35">
      <c r="D53" s="22"/>
      <c r="E53" s="22"/>
    </row>
    <row r="54" spans="1:5" ht="23.25" customHeight="1" x14ac:dyDescent="0.35">
      <c r="D54" s="22"/>
      <c r="E54" s="22"/>
    </row>
    <row r="55" spans="1:5" ht="23.25" customHeight="1" x14ac:dyDescent="0.35">
      <c r="D55" s="22"/>
      <c r="E55" s="22"/>
    </row>
    <row r="56" spans="1:5" ht="23.25" customHeight="1" x14ac:dyDescent="0.35"/>
    <row r="57" spans="1:5" ht="23.25" customHeight="1" x14ac:dyDescent="0.35">
      <c r="B57" s="77"/>
      <c r="C57" s="63"/>
      <c r="D57" s="109"/>
      <c r="E57" s="110"/>
    </row>
    <row r="58" spans="1:5" ht="22.5" customHeight="1" x14ac:dyDescent="0.35">
      <c r="B58" s="77"/>
      <c r="C58" s="74"/>
      <c r="D58" s="111"/>
      <c r="E58" s="112"/>
    </row>
    <row r="59" spans="1:5" ht="23.25" customHeight="1" x14ac:dyDescent="0.35">
      <c r="B59" s="77"/>
      <c r="C59" s="63"/>
      <c r="D59" s="109"/>
      <c r="E59" s="71"/>
    </row>
    <row r="60" spans="1:5" ht="23.25" customHeight="1" x14ac:dyDescent="0.35">
      <c r="B60" s="113"/>
      <c r="C60" s="114"/>
      <c r="D60" s="115"/>
      <c r="E60" s="116"/>
    </row>
    <row r="61" spans="1:5" ht="23.25" customHeight="1" x14ac:dyDescent="0.35">
      <c r="B61" s="113"/>
      <c r="C61" s="114"/>
      <c r="D61" s="115"/>
      <c r="E61" s="116"/>
    </row>
    <row r="62" spans="1:5" x14ac:dyDescent="0.35">
      <c r="B62" s="113"/>
      <c r="C62" s="114"/>
      <c r="D62" s="115"/>
      <c r="E62" s="1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H12" sqref="H12"/>
    </sheetView>
  </sheetViews>
  <sheetFormatPr defaultRowHeight="14.25" x14ac:dyDescent="0.2"/>
  <cols>
    <col min="1" max="1" width="6.375" style="150" customWidth="1"/>
    <col min="2" max="2" width="9.625" style="150" customWidth="1"/>
    <col min="3" max="3" width="39.375" style="150" customWidth="1"/>
    <col min="4" max="4" width="15.75" style="150" customWidth="1"/>
    <col min="5" max="5" width="17.375" style="150" customWidth="1"/>
    <col min="6" max="6" width="18.75" style="150" customWidth="1"/>
    <col min="7" max="7" width="8.625" style="150" customWidth="1"/>
    <col min="8" max="234" width="9" style="150"/>
    <col min="235" max="235" width="9.625" style="150" customWidth="1"/>
    <col min="236" max="236" width="45" style="150" customWidth="1"/>
    <col min="237" max="238" width="38.75" style="150" customWidth="1"/>
    <col min="239" max="239" width="3.375" style="150" customWidth="1"/>
    <col min="240" max="241" width="20.625" style="150" customWidth="1"/>
    <col min="242" max="242" width="18" style="150" customWidth="1"/>
    <col min="243" max="244" width="12.875" style="150" customWidth="1"/>
    <col min="245" max="490" width="9" style="150"/>
    <col min="491" max="491" width="9.625" style="150" customWidth="1"/>
    <col min="492" max="492" width="45" style="150" customWidth="1"/>
    <col min="493" max="494" width="38.75" style="150" customWidth="1"/>
    <col min="495" max="495" width="3.375" style="150" customWidth="1"/>
    <col min="496" max="497" width="20.625" style="150" customWidth="1"/>
    <col min="498" max="498" width="18" style="150" customWidth="1"/>
    <col min="499" max="500" width="12.875" style="150" customWidth="1"/>
    <col min="501" max="746" width="9" style="150"/>
    <col min="747" max="747" width="9.625" style="150" customWidth="1"/>
    <col min="748" max="748" width="45" style="150" customWidth="1"/>
    <col min="749" max="750" width="38.75" style="150" customWidth="1"/>
    <col min="751" max="751" width="3.375" style="150" customWidth="1"/>
    <col min="752" max="753" width="20.625" style="150" customWidth="1"/>
    <col min="754" max="754" width="18" style="150" customWidth="1"/>
    <col min="755" max="756" width="12.875" style="150" customWidth="1"/>
    <col min="757" max="1002" width="9" style="150"/>
    <col min="1003" max="1003" width="9.625" style="150" customWidth="1"/>
    <col min="1004" max="1004" width="45" style="150" customWidth="1"/>
    <col min="1005" max="1006" width="38.75" style="150" customWidth="1"/>
    <col min="1007" max="1007" width="3.375" style="150" customWidth="1"/>
    <col min="1008" max="1009" width="20.625" style="150" customWidth="1"/>
    <col min="1010" max="1010" width="18" style="150" customWidth="1"/>
    <col min="1011" max="1012" width="12.875" style="150" customWidth="1"/>
    <col min="1013" max="1258" width="9" style="150"/>
    <col min="1259" max="1259" width="9.625" style="150" customWidth="1"/>
    <col min="1260" max="1260" width="45" style="150" customWidth="1"/>
    <col min="1261" max="1262" width="38.75" style="150" customWidth="1"/>
    <col min="1263" max="1263" width="3.375" style="150" customWidth="1"/>
    <col min="1264" max="1265" width="20.625" style="150" customWidth="1"/>
    <col min="1266" max="1266" width="18" style="150" customWidth="1"/>
    <col min="1267" max="1268" width="12.875" style="150" customWidth="1"/>
    <col min="1269" max="1514" width="9" style="150"/>
    <col min="1515" max="1515" width="9.625" style="150" customWidth="1"/>
    <col min="1516" max="1516" width="45" style="150" customWidth="1"/>
    <col min="1517" max="1518" width="38.75" style="150" customWidth="1"/>
    <col min="1519" max="1519" width="3.375" style="150" customWidth="1"/>
    <col min="1520" max="1521" width="20.625" style="150" customWidth="1"/>
    <col min="1522" max="1522" width="18" style="150" customWidth="1"/>
    <col min="1523" max="1524" width="12.875" style="150" customWidth="1"/>
    <col min="1525" max="1770" width="9" style="150"/>
    <col min="1771" max="1771" width="9.625" style="150" customWidth="1"/>
    <col min="1772" max="1772" width="45" style="150" customWidth="1"/>
    <col min="1773" max="1774" width="38.75" style="150" customWidth="1"/>
    <col min="1775" max="1775" width="3.375" style="150" customWidth="1"/>
    <col min="1776" max="1777" width="20.625" style="150" customWidth="1"/>
    <col min="1778" max="1778" width="18" style="150" customWidth="1"/>
    <col min="1779" max="1780" width="12.875" style="150" customWidth="1"/>
    <col min="1781" max="2026" width="9" style="150"/>
    <col min="2027" max="2027" width="9.625" style="150" customWidth="1"/>
    <col min="2028" max="2028" width="45" style="150" customWidth="1"/>
    <col min="2029" max="2030" width="38.75" style="150" customWidth="1"/>
    <col min="2031" max="2031" width="3.375" style="150" customWidth="1"/>
    <col min="2032" max="2033" width="20.625" style="150" customWidth="1"/>
    <col min="2034" max="2034" width="18" style="150" customWidth="1"/>
    <col min="2035" max="2036" width="12.875" style="150" customWidth="1"/>
    <col min="2037" max="2282" width="9" style="150"/>
    <col min="2283" max="2283" width="9.625" style="150" customWidth="1"/>
    <col min="2284" max="2284" width="45" style="150" customWidth="1"/>
    <col min="2285" max="2286" width="38.75" style="150" customWidth="1"/>
    <col min="2287" max="2287" width="3.375" style="150" customWidth="1"/>
    <col min="2288" max="2289" width="20.625" style="150" customWidth="1"/>
    <col min="2290" max="2290" width="18" style="150" customWidth="1"/>
    <col min="2291" max="2292" width="12.875" style="150" customWidth="1"/>
    <col min="2293" max="2538" width="9" style="150"/>
    <col min="2539" max="2539" width="9.625" style="150" customWidth="1"/>
    <col min="2540" max="2540" width="45" style="150" customWidth="1"/>
    <col min="2541" max="2542" width="38.75" style="150" customWidth="1"/>
    <col min="2543" max="2543" width="3.375" style="150" customWidth="1"/>
    <col min="2544" max="2545" width="20.625" style="150" customWidth="1"/>
    <col min="2546" max="2546" width="18" style="150" customWidth="1"/>
    <col min="2547" max="2548" width="12.875" style="150" customWidth="1"/>
    <col min="2549" max="2794" width="9" style="150"/>
    <col min="2795" max="2795" width="9.625" style="150" customWidth="1"/>
    <col min="2796" max="2796" width="45" style="150" customWidth="1"/>
    <col min="2797" max="2798" width="38.75" style="150" customWidth="1"/>
    <col min="2799" max="2799" width="3.375" style="150" customWidth="1"/>
    <col min="2800" max="2801" width="20.625" style="150" customWidth="1"/>
    <col min="2802" max="2802" width="18" style="150" customWidth="1"/>
    <col min="2803" max="2804" width="12.875" style="150" customWidth="1"/>
    <col min="2805" max="3050" width="9" style="150"/>
    <col min="3051" max="3051" width="9.625" style="150" customWidth="1"/>
    <col min="3052" max="3052" width="45" style="150" customWidth="1"/>
    <col min="3053" max="3054" width="38.75" style="150" customWidth="1"/>
    <col min="3055" max="3055" width="3.375" style="150" customWidth="1"/>
    <col min="3056" max="3057" width="20.625" style="150" customWidth="1"/>
    <col min="3058" max="3058" width="18" style="150" customWidth="1"/>
    <col min="3059" max="3060" width="12.875" style="150" customWidth="1"/>
    <col min="3061" max="3306" width="9" style="150"/>
    <col min="3307" max="3307" width="9.625" style="150" customWidth="1"/>
    <col min="3308" max="3308" width="45" style="150" customWidth="1"/>
    <col min="3309" max="3310" width="38.75" style="150" customWidth="1"/>
    <col min="3311" max="3311" width="3.375" style="150" customWidth="1"/>
    <col min="3312" max="3313" width="20.625" style="150" customWidth="1"/>
    <col min="3314" max="3314" width="18" style="150" customWidth="1"/>
    <col min="3315" max="3316" width="12.875" style="150" customWidth="1"/>
    <col min="3317" max="3562" width="9" style="150"/>
    <col min="3563" max="3563" width="9.625" style="150" customWidth="1"/>
    <col min="3564" max="3564" width="45" style="150" customWidth="1"/>
    <col min="3565" max="3566" width="38.75" style="150" customWidth="1"/>
    <col min="3567" max="3567" width="3.375" style="150" customWidth="1"/>
    <col min="3568" max="3569" width="20.625" style="150" customWidth="1"/>
    <col min="3570" max="3570" width="18" style="150" customWidth="1"/>
    <col min="3571" max="3572" width="12.875" style="150" customWidth="1"/>
    <col min="3573" max="3818" width="9" style="150"/>
    <col min="3819" max="3819" width="9.625" style="150" customWidth="1"/>
    <col min="3820" max="3820" width="45" style="150" customWidth="1"/>
    <col min="3821" max="3822" width="38.75" style="150" customWidth="1"/>
    <col min="3823" max="3823" width="3.375" style="150" customWidth="1"/>
    <col min="3824" max="3825" width="20.625" style="150" customWidth="1"/>
    <col min="3826" max="3826" width="18" style="150" customWidth="1"/>
    <col min="3827" max="3828" width="12.875" style="150" customWidth="1"/>
    <col min="3829" max="4074" width="9" style="150"/>
    <col min="4075" max="4075" width="9.625" style="150" customWidth="1"/>
    <col min="4076" max="4076" width="45" style="150" customWidth="1"/>
    <col min="4077" max="4078" width="38.75" style="150" customWidth="1"/>
    <col min="4079" max="4079" width="3.375" style="150" customWidth="1"/>
    <col min="4080" max="4081" width="20.625" style="150" customWidth="1"/>
    <col min="4082" max="4082" width="18" style="150" customWidth="1"/>
    <col min="4083" max="4084" width="12.875" style="150" customWidth="1"/>
    <col min="4085" max="4330" width="9" style="150"/>
    <col min="4331" max="4331" width="9.625" style="150" customWidth="1"/>
    <col min="4332" max="4332" width="45" style="150" customWidth="1"/>
    <col min="4333" max="4334" width="38.75" style="150" customWidth="1"/>
    <col min="4335" max="4335" width="3.375" style="150" customWidth="1"/>
    <col min="4336" max="4337" width="20.625" style="150" customWidth="1"/>
    <col min="4338" max="4338" width="18" style="150" customWidth="1"/>
    <col min="4339" max="4340" width="12.875" style="150" customWidth="1"/>
    <col min="4341" max="4586" width="9" style="150"/>
    <col min="4587" max="4587" width="9.625" style="150" customWidth="1"/>
    <col min="4588" max="4588" width="45" style="150" customWidth="1"/>
    <col min="4589" max="4590" width="38.75" style="150" customWidth="1"/>
    <col min="4591" max="4591" width="3.375" style="150" customWidth="1"/>
    <col min="4592" max="4593" width="20.625" style="150" customWidth="1"/>
    <col min="4594" max="4594" width="18" style="150" customWidth="1"/>
    <col min="4595" max="4596" width="12.875" style="150" customWidth="1"/>
    <col min="4597" max="4842" width="9" style="150"/>
    <col min="4843" max="4843" width="9.625" style="150" customWidth="1"/>
    <col min="4844" max="4844" width="45" style="150" customWidth="1"/>
    <col min="4845" max="4846" width="38.75" style="150" customWidth="1"/>
    <col min="4847" max="4847" width="3.375" style="150" customWidth="1"/>
    <col min="4848" max="4849" width="20.625" style="150" customWidth="1"/>
    <col min="4850" max="4850" width="18" style="150" customWidth="1"/>
    <col min="4851" max="4852" width="12.875" style="150" customWidth="1"/>
    <col min="4853" max="5098" width="9" style="150"/>
    <col min="5099" max="5099" width="9.625" style="150" customWidth="1"/>
    <col min="5100" max="5100" width="45" style="150" customWidth="1"/>
    <col min="5101" max="5102" width="38.75" style="150" customWidth="1"/>
    <col min="5103" max="5103" width="3.375" style="150" customWidth="1"/>
    <col min="5104" max="5105" width="20.625" style="150" customWidth="1"/>
    <col min="5106" max="5106" width="18" style="150" customWidth="1"/>
    <col min="5107" max="5108" width="12.875" style="150" customWidth="1"/>
    <col min="5109" max="5354" width="9" style="150"/>
    <col min="5355" max="5355" width="9.625" style="150" customWidth="1"/>
    <col min="5356" max="5356" width="45" style="150" customWidth="1"/>
    <col min="5357" max="5358" width="38.75" style="150" customWidth="1"/>
    <col min="5359" max="5359" width="3.375" style="150" customWidth="1"/>
    <col min="5360" max="5361" width="20.625" style="150" customWidth="1"/>
    <col min="5362" max="5362" width="18" style="150" customWidth="1"/>
    <col min="5363" max="5364" width="12.875" style="150" customWidth="1"/>
    <col min="5365" max="5610" width="9" style="150"/>
    <col min="5611" max="5611" width="9.625" style="150" customWidth="1"/>
    <col min="5612" max="5612" width="45" style="150" customWidth="1"/>
    <col min="5613" max="5614" width="38.75" style="150" customWidth="1"/>
    <col min="5615" max="5615" width="3.375" style="150" customWidth="1"/>
    <col min="5616" max="5617" width="20.625" style="150" customWidth="1"/>
    <col min="5618" max="5618" width="18" style="150" customWidth="1"/>
    <col min="5619" max="5620" width="12.875" style="150" customWidth="1"/>
    <col min="5621" max="5866" width="9" style="150"/>
    <col min="5867" max="5867" width="9.625" style="150" customWidth="1"/>
    <col min="5868" max="5868" width="45" style="150" customWidth="1"/>
    <col min="5869" max="5870" width="38.75" style="150" customWidth="1"/>
    <col min="5871" max="5871" width="3.375" style="150" customWidth="1"/>
    <col min="5872" max="5873" width="20.625" style="150" customWidth="1"/>
    <col min="5874" max="5874" width="18" style="150" customWidth="1"/>
    <col min="5875" max="5876" width="12.875" style="150" customWidth="1"/>
    <col min="5877" max="6122" width="9" style="150"/>
    <col min="6123" max="6123" width="9.625" style="150" customWidth="1"/>
    <col min="6124" max="6124" width="45" style="150" customWidth="1"/>
    <col min="6125" max="6126" width="38.75" style="150" customWidth="1"/>
    <col min="6127" max="6127" width="3.375" style="150" customWidth="1"/>
    <col min="6128" max="6129" width="20.625" style="150" customWidth="1"/>
    <col min="6130" max="6130" width="18" style="150" customWidth="1"/>
    <col min="6131" max="6132" width="12.875" style="150" customWidth="1"/>
    <col min="6133" max="6378" width="9" style="150"/>
    <col min="6379" max="6379" width="9.625" style="150" customWidth="1"/>
    <col min="6380" max="6380" width="45" style="150" customWidth="1"/>
    <col min="6381" max="6382" width="38.75" style="150" customWidth="1"/>
    <col min="6383" max="6383" width="3.375" style="150" customWidth="1"/>
    <col min="6384" max="6385" width="20.625" style="150" customWidth="1"/>
    <col min="6386" max="6386" width="18" style="150" customWidth="1"/>
    <col min="6387" max="6388" width="12.875" style="150" customWidth="1"/>
    <col min="6389" max="6634" width="9" style="150"/>
    <col min="6635" max="6635" width="9.625" style="150" customWidth="1"/>
    <col min="6636" max="6636" width="45" style="150" customWidth="1"/>
    <col min="6637" max="6638" width="38.75" style="150" customWidth="1"/>
    <col min="6639" max="6639" width="3.375" style="150" customWidth="1"/>
    <col min="6640" max="6641" width="20.625" style="150" customWidth="1"/>
    <col min="6642" max="6642" width="18" style="150" customWidth="1"/>
    <col min="6643" max="6644" width="12.875" style="150" customWidth="1"/>
    <col min="6645" max="6890" width="9" style="150"/>
    <col min="6891" max="6891" width="9.625" style="150" customWidth="1"/>
    <col min="6892" max="6892" width="45" style="150" customWidth="1"/>
    <col min="6893" max="6894" width="38.75" style="150" customWidth="1"/>
    <col min="6895" max="6895" width="3.375" style="150" customWidth="1"/>
    <col min="6896" max="6897" width="20.625" style="150" customWidth="1"/>
    <col min="6898" max="6898" width="18" style="150" customWidth="1"/>
    <col min="6899" max="6900" width="12.875" style="150" customWidth="1"/>
    <col min="6901" max="7146" width="9" style="150"/>
    <col min="7147" max="7147" width="9.625" style="150" customWidth="1"/>
    <col min="7148" max="7148" width="45" style="150" customWidth="1"/>
    <col min="7149" max="7150" width="38.75" style="150" customWidth="1"/>
    <col min="7151" max="7151" width="3.375" style="150" customWidth="1"/>
    <col min="7152" max="7153" width="20.625" style="150" customWidth="1"/>
    <col min="7154" max="7154" width="18" style="150" customWidth="1"/>
    <col min="7155" max="7156" width="12.875" style="150" customWidth="1"/>
    <col min="7157" max="7402" width="9" style="150"/>
    <col min="7403" max="7403" width="9.625" style="150" customWidth="1"/>
    <col min="7404" max="7404" width="45" style="150" customWidth="1"/>
    <col min="7405" max="7406" width="38.75" style="150" customWidth="1"/>
    <col min="7407" max="7407" width="3.375" style="150" customWidth="1"/>
    <col min="7408" max="7409" width="20.625" style="150" customWidth="1"/>
    <col min="7410" max="7410" width="18" style="150" customWidth="1"/>
    <col min="7411" max="7412" width="12.875" style="150" customWidth="1"/>
    <col min="7413" max="7658" width="9" style="150"/>
    <col min="7659" max="7659" width="9.625" style="150" customWidth="1"/>
    <col min="7660" max="7660" width="45" style="150" customWidth="1"/>
    <col min="7661" max="7662" width="38.75" style="150" customWidth="1"/>
    <col min="7663" max="7663" width="3.375" style="150" customWidth="1"/>
    <col min="7664" max="7665" width="20.625" style="150" customWidth="1"/>
    <col min="7666" max="7666" width="18" style="150" customWidth="1"/>
    <col min="7667" max="7668" width="12.875" style="150" customWidth="1"/>
    <col min="7669" max="7914" width="9" style="150"/>
    <col min="7915" max="7915" width="9.625" style="150" customWidth="1"/>
    <col min="7916" max="7916" width="45" style="150" customWidth="1"/>
    <col min="7917" max="7918" width="38.75" style="150" customWidth="1"/>
    <col min="7919" max="7919" width="3.375" style="150" customWidth="1"/>
    <col min="7920" max="7921" width="20.625" style="150" customWidth="1"/>
    <col min="7922" max="7922" width="18" style="150" customWidth="1"/>
    <col min="7923" max="7924" width="12.875" style="150" customWidth="1"/>
    <col min="7925" max="8170" width="9" style="150"/>
    <col min="8171" max="8171" width="9.625" style="150" customWidth="1"/>
    <col min="8172" max="8172" width="45" style="150" customWidth="1"/>
    <col min="8173" max="8174" width="38.75" style="150" customWidth="1"/>
    <col min="8175" max="8175" width="3.375" style="150" customWidth="1"/>
    <col min="8176" max="8177" width="20.625" style="150" customWidth="1"/>
    <col min="8178" max="8178" width="18" style="150" customWidth="1"/>
    <col min="8179" max="8180" width="12.875" style="150" customWidth="1"/>
    <col min="8181" max="8426" width="9" style="150"/>
    <col min="8427" max="8427" width="9.625" style="150" customWidth="1"/>
    <col min="8428" max="8428" width="45" style="150" customWidth="1"/>
    <col min="8429" max="8430" width="38.75" style="150" customWidth="1"/>
    <col min="8431" max="8431" width="3.375" style="150" customWidth="1"/>
    <col min="8432" max="8433" width="20.625" style="150" customWidth="1"/>
    <col min="8434" max="8434" width="18" style="150" customWidth="1"/>
    <col min="8435" max="8436" width="12.875" style="150" customWidth="1"/>
    <col min="8437" max="8682" width="9" style="150"/>
    <col min="8683" max="8683" width="9.625" style="150" customWidth="1"/>
    <col min="8684" max="8684" width="45" style="150" customWidth="1"/>
    <col min="8685" max="8686" width="38.75" style="150" customWidth="1"/>
    <col min="8687" max="8687" width="3.375" style="150" customWidth="1"/>
    <col min="8688" max="8689" width="20.625" style="150" customWidth="1"/>
    <col min="8690" max="8690" width="18" style="150" customWidth="1"/>
    <col min="8691" max="8692" width="12.875" style="150" customWidth="1"/>
    <col min="8693" max="8938" width="9" style="150"/>
    <col min="8939" max="8939" width="9.625" style="150" customWidth="1"/>
    <col min="8940" max="8940" width="45" style="150" customWidth="1"/>
    <col min="8941" max="8942" width="38.75" style="150" customWidth="1"/>
    <col min="8943" max="8943" width="3.375" style="150" customWidth="1"/>
    <col min="8944" max="8945" width="20.625" style="150" customWidth="1"/>
    <col min="8946" max="8946" width="18" style="150" customWidth="1"/>
    <col min="8947" max="8948" width="12.875" style="150" customWidth="1"/>
    <col min="8949" max="9194" width="9" style="150"/>
    <col min="9195" max="9195" width="9.625" style="150" customWidth="1"/>
    <col min="9196" max="9196" width="45" style="150" customWidth="1"/>
    <col min="9197" max="9198" width="38.75" style="150" customWidth="1"/>
    <col min="9199" max="9199" width="3.375" style="150" customWidth="1"/>
    <col min="9200" max="9201" width="20.625" style="150" customWidth="1"/>
    <col min="9202" max="9202" width="18" style="150" customWidth="1"/>
    <col min="9203" max="9204" width="12.875" style="150" customWidth="1"/>
    <col min="9205" max="9450" width="9" style="150"/>
    <col min="9451" max="9451" width="9.625" style="150" customWidth="1"/>
    <col min="9452" max="9452" width="45" style="150" customWidth="1"/>
    <col min="9453" max="9454" width="38.75" style="150" customWidth="1"/>
    <col min="9455" max="9455" width="3.375" style="150" customWidth="1"/>
    <col min="9456" max="9457" width="20.625" style="150" customWidth="1"/>
    <col min="9458" max="9458" width="18" style="150" customWidth="1"/>
    <col min="9459" max="9460" width="12.875" style="150" customWidth="1"/>
    <col min="9461" max="9706" width="9" style="150"/>
    <col min="9707" max="9707" width="9.625" style="150" customWidth="1"/>
    <col min="9708" max="9708" width="45" style="150" customWidth="1"/>
    <col min="9709" max="9710" width="38.75" style="150" customWidth="1"/>
    <col min="9711" max="9711" width="3.375" style="150" customWidth="1"/>
    <col min="9712" max="9713" width="20.625" style="150" customWidth="1"/>
    <col min="9714" max="9714" width="18" style="150" customWidth="1"/>
    <col min="9715" max="9716" width="12.875" style="150" customWidth="1"/>
    <col min="9717" max="9962" width="9" style="150"/>
    <col min="9963" max="9963" width="9.625" style="150" customWidth="1"/>
    <col min="9964" max="9964" width="45" style="150" customWidth="1"/>
    <col min="9965" max="9966" width="38.75" style="150" customWidth="1"/>
    <col min="9967" max="9967" width="3.375" style="150" customWidth="1"/>
    <col min="9968" max="9969" width="20.625" style="150" customWidth="1"/>
    <col min="9970" max="9970" width="18" style="150" customWidth="1"/>
    <col min="9971" max="9972" width="12.875" style="150" customWidth="1"/>
    <col min="9973" max="10218" width="9" style="150"/>
    <col min="10219" max="10219" width="9.625" style="150" customWidth="1"/>
    <col min="10220" max="10220" width="45" style="150" customWidth="1"/>
    <col min="10221" max="10222" width="38.75" style="150" customWidth="1"/>
    <col min="10223" max="10223" width="3.375" style="150" customWidth="1"/>
    <col min="10224" max="10225" width="20.625" style="150" customWidth="1"/>
    <col min="10226" max="10226" width="18" style="150" customWidth="1"/>
    <col min="10227" max="10228" width="12.875" style="150" customWidth="1"/>
    <col min="10229" max="10474" width="9" style="150"/>
    <col min="10475" max="10475" width="9.625" style="150" customWidth="1"/>
    <col min="10476" max="10476" width="45" style="150" customWidth="1"/>
    <col min="10477" max="10478" width="38.75" style="150" customWidth="1"/>
    <col min="10479" max="10479" width="3.375" style="150" customWidth="1"/>
    <col min="10480" max="10481" width="20.625" style="150" customWidth="1"/>
    <col min="10482" max="10482" width="18" style="150" customWidth="1"/>
    <col min="10483" max="10484" width="12.875" style="150" customWidth="1"/>
    <col min="10485" max="10730" width="9" style="150"/>
    <col min="10731" max="10731" width="9.625" style="150" customWidth="1"/>
    <col min="10732" max="10732" width="45" style="150" customWidth="1"/>
    <col min="10733" max="10734" width="38.75" style="150" customWidth="1"/>
    <col min="10735" max="10735" width="3.375" style="150" customWidth="1"/>
    <col min="10736" max="10737" width="20.625" style="150" customWidth="1"/>
    <col min="10738" max="10738" width="18" style="150" customWidth="1"/>
    <col min="10739" max="10740" width="12.875" style="150" customWidth="1"/>
    <col min="10741" max="10986" width="9" style="150"/>
    <col min="10987" max="10987" width="9.625" style="150" customWidth="1"/>
    <col min="10988" max="10988" width="45" style="150" customWidth="1"/>
    <col min="10989" max="10990" width="38.75" style="150" customWidth="1"/>
    <col min="10991" max="10991" width="3.375" style="150" customWidth="1"/>
    <col min="10992" max="10993" width="20.625" style="150" customWidth="1"/>
    <col min="10994" max="10994" width="18" style="150" customWidth="1"/>
    <col min="10995" max="10996" width="12.875" style="150" customWidth="1"/>
    <col min="10997" max="11242" width="9" style="150"/>
    <col min="11243" max="11243" width="9.625" style="150" customWidth="1"/>
    <col min="11244" max="11244" width="45" style="150" customWidth="1"/>
    <col min="11245" max="11246" width="38.75" style="150" customWidth="1"/>
    <col min="11247" max="11247" width="3.375" style="150" customWidth="1"/>
    <col min="11248" max="11249" width="20.625" style="150" customWidth="1"/>
    <col min="11250" max="11250" width="18" style="150" customWidth="1"/>
    <col min="11251" max="11252" width="12.875" style="150" customWidth="1"/>
    <col min="11253" max="11498" width="9" style="150"/>
    <col min="11499" max="11499" width="9.625" style="150" customWidth="1"/>
    <col min="11500" max="11500" width="45" style="150" customWidth="1"/>
    <col min="11501" max="11502" width="38.75" style="150" customWidth="1"/>
    <col min="11503" max="11503" width="3.375" style="150" customWidth="1"/>
    <col min="11504" max="11505" width="20.625" style="150" customWidth="1"/>
    <col min="11506" max="11506" width="18" style="150" customWidth="1"/>
    <col min="11507" max="11508" width="12.875" style="150" customWidth="1"/>
    <col min="11509" max="11754" width="9" style="150"/>
    <col min="11755" max="11755" width="9.625" style="150" customWidth="1"/>
    <col min="11756" max="11756" width="45" style="150" customWidth="1"/>
    <col min="11757" max="11758" width="38.75" style="150" customWidth="1"/>
    <col min="11759" max="11759" width="3.375" style="150" customWidth="1"/>
    <col min="11760" max="11761" width="20.625" style="150" customWidth="1"/>
    <col min="11762" max="11762" width="18" style="150" customWidth="1"/>
    <col min="11763" max="11764" width="12.875" style="150" customWidth="1"/>
    <col min="11765" max="12010" width="9" style="150"/>
    <col min="12011" max="12011" width="9.625" style="150" customWidth="1"/>
    <col min="12012" max="12012" width="45" style="150" customWidth="1"/>
    <col min="12013" max="12014" width="38.75" style="150" customWidth="1"/>
    <col min="12015" max="12015" width="3.375" style="150" customWidth="1"/>
    <col min="12016" max="12017" width="20.625" style="150" customWidth="1"/>
    <col min="12018" max="12018" width="18" style="150" customWidth="1"/>
    <col min="12019" max="12020" width="12.875" style="150" customWidth="1"/>
    <col min="12021" max="12266" width="9" style="150"/>
    <col min="12267" max="12267" width="9.625" style="150" customWidth="1"/>
    <col min="12268" max="12268" width="45" style="150" customWidth="1"/>
    <col min="12269" max="12270" width="38.75" style="150" customWidth="1"/>
    <col min="12271" max="12271" width="3.375" style="150" customWidth="1"/>
    <col min="12272" max="12273" width="20.625" style="150" customWidth="1"/>
    <col min="12274" max="12274" width="18" style="150" customWidth="1"/>
    <col min="12275" max="12276" width="12.875" style="150" customWidth="1"/>
    <col min="12277" max="12522" width="9" style="150"/>
    <col min="12523" max="12523" width="9.625" style="150" customWidth="1"/>
    <col min="12524" max="12524" width="45" style="150" customWidth="1"/>
    <col min="12525" max="12526" width="38.75" style="150" customWidth="1"/>
    <col min="12527" max="12527" width="3.375" style="150" customWidth="1"/>
    <col min="12528" max="12529" width="20.625" style="150" customWidth="1"/>
    <col min="12530" max="12530" width="18" style="150" customWidth="1"/>
    <col min="12531" max="12532" width="12.875" style="150" customWidth="1"/>
    <col min="12533" max="12778" width="9" style="150"/>
    <col min="12779" max="12779" width="9.625" style="150" customWidth="1"/>
    <col min="12780" max="12780" width="45" style="150" customWidth="1"/>
    <col min="12781" max="12782" width="38.75" style="150" customWidth="1"/>
    <col min="12783" max="12783" width="3.375" style="150" customWidth="1"/>
    <col min="12784" max="12785" width="20.625" style="150" customWidth="1"/>
    <col min="12786" max="12786" width="18" style="150" customWidth="1"/>
    <col min="12787" max="12788" width="12.875" style="150" customWidth="1"/>
    <col min="12789" max="13034" width="9" style="150"/>
    <col min="13035" max="13035" width="9.625" style="150" customWidth="1"/>
    <col min="13036" max="13036" width="45" style="150" customWidth="1"/>
    <col min="13037" max="13038" width="38.75" style="150" customWidth="1"/>
    <col min="13039" max="13039" width="3.375" style="150" customWidth="1"/>
    <col min="13040" max="13041" width="20.625" style="150" customWidth="1"/>
    <col min="13042" max="13042" width="18" style="150" customWidth="1"/>
    <col min="13043" max="13044" width="12.875" style="150" customWidth="1"/>
    <col min="13045" max="13290" width="9" style="150"/>
    <col min="13291" max="13291" width="9.625" style="150" customWidth="1"/>
    <col min="13292" max="13292" width="45" style="150" customWidth="1"/>
    <col min="13293" max="13294" width="38.75" style="150" customWidth="1"/>
    <col min="13295" max="13295" width="3.375" style="150" customWidth="1"/>
    <col min="13296" max="13297" width="20.625" style="150" customWidth="1"/>
    <col min="13298" max="13298" width="18" style="150" customWidth="1"/>
    <col min="13299" max="13300" width="12.875" style="150" customWidth="1"/>
    <col min="13301" max="13546" width="9" style="150"/>
    <col min="13547" max="13547" width="9.625" style="150" customWidth="1"/>
    <col min="13548" max="13548" width="45" style="150" customWidth="1"/>
    <col min="13549" max="13550" width="38.75" style="150" customWidth="1"/>
    <col min="13551" max="13551" width="3.375" style="150" customWidth="1"/>
    <col min="13552" max="13553" width="20.625" style="150" customWidth="1"/>
    <col min="13554" max="13554" width="18" style="150" customWidth="1"/>
    <col min="13555" max="13556" width="12.875" style="150" customWidth="1"/>
    <col min="13557" max="13802" width="9" style="150"/>
    <col min="13803" max="13803" width="9.625" style="150" customWidth="1"/>
    <col min="13804" max="13804" width="45" style="150" customWidth="1"/>
    <col min="13805" max="13806" width="38.75" style="150" customWidth="1"/>
    <col min="13807" max="13807" width="3.375" style="150" customWidth="1"/>
    <col min="13808" max="13809" width="20.625" style="150" customWidth="1"/>
    <col min="13810" max="13810" width="18" style="150" customWidth="1"/>
    <col min="13811" max="13812" width="12.875" style="150" customWidth="1"/>
    <col min="13813" max="14058" width="9" style="150"/>
    <col min="14059" max="14059" width="9.625" style="150" customWidth="1"/>
    <col min="14060" max="14060" width="45" style="150" customWidth="1"/>
    <col min="14061" max="14062" width="38.75" style="150" customWidth="1"/>
    <col min="14063" max="14063" width="3.375" style="150" customWidth="1"/>
    <col min="14064" max="14065" width="20.625" style="150" customWidth="1"/>
    <col min="14066" max="14066" width="18" style="150" customWidth="1"/>
    <col min="14067" max="14068" width="12.875" style="150" customWidth="1"/>
    <col min="14069" max="14314" width="9" style="150"/>
    <col min="14315" max="14315" width="9.625" style="150" customWidth="1"/>
    <col min="14316" max="14316" width="45" style="150" customWidth="1"/>
    <col min="14317" max="14318" width="38.75" style="150" customWidth="1"/>
    <col min="14319" max="14319" width="3.375" style="150" customWidth="1"/>
    <col min="14320" max="14321" width="20.625" style="150" customWidth="1"/>
    <col min="14322" max="14322" width="18" style="150" customWidth="1"/>
    <col min="14323" max="14324" width="12.875" style="150" customWidth="1"/>
    <col min="14325" max="14570" width="9" style="150"/>
    <col min="14571" max="14571" width="9.625" style="150" customWidth="1"/>
    <col min="14572" max="14572" width="45" style="150" customWidth="1"/>
    <col min="14573" max="14574" width="38.75" style="150" customWidth="1"/>
    <col min="14575" max="14575" width="3.375" style="150" customWidth="1"/>
    <col min="14576" max="14577" width="20.625" style="150" customWidth="1"/>
    <col min="14578" max="14578" width="18" style="150" customWidth="1"/>
    <col min="14579" max="14580" width="12.875" style="150" customWidth="1"/>
    <col min="14581" max="14826" width="9" style="150"/>
    <col min="14827" max="14827" width="9.625" style="150" customWidth="1"/>
    <col min="14828" max="14828" width="45" style="150" customWidth="1"/>
    <col min="14829" max="14830" width="38.75" style="150" customWidth="1"/>
    <col min="14831" max="14831" width="3.375" style="150" customWidth="1"/>
    <col min="14832" max="14833" width="20.625" style="150" customWidth="1"/>
    <col min="14834" max="14834" width="18" style="150" customWidth="1"/>
    <col min="14835" max="14836" width="12.875" style="150" customWidth="1"/>
    <col min="14837" max="15082" width="9" style="150"/>
    <col min="15083" max="15083" width="9.625" style="150" customWidth="1"/>
    <col min="15084" max="15084" width="45" style="150" customWidth="1"/>
    <col min="15085" max="15086" width="38.75" style="150" customWidth="1"/>
    <col min="15087" max="15087" width="3.375" style="150" customWidth="1"/>
    <col min="15088" max="15089" width="20.625" style="150" customWidth="1"/>
    <col min="15090" max="15090" width="18" style="150" customWidth="1"/>
    <col min="15091" max="15092" width="12.875" style="150" customWidth="1"/>
    <col min="15093" max="15338" width="9" style="150"/>
    <col min="15339" max="15339" width="9.625" style="150" customWidth="1"/>
    <col min="15340" max="15340" width="45" style="150" customWidth="1"/>
    <col min="15341" max="15342" width="38.75" style="150" customWidth="1"/>
    <col min="15343" max="15343" width="3.375" style="150" customWidth="1"/>
    <col min="15344" max="15345" width="20.625" style="150" customWidth="1"/>
    <col min="15346" max="15346" width="18" style="150" customWidth="1"/>
    <col min="15347" max="15348" width="12.875" style="150" customWidth="1"/>
    <col min="15349" max="15594" width="9" style="150"/>
    <col min="15595" max="15595" width="9.625" style="150" customWidth="1"/>
    <col min="15596" max="15596" width="45" style="150" customWidth="1"/>
    <col min="15597" max="15598" width="38.75" style="150" customWidth="1"/>
    <col min="15599" max="15599" width="3.375" style="150" customWidth="1"/>
    <col min="15600" max="15601" width="20.625" style="150" customWidth="1"/>
    <col min="15602" max="15602" width="18" style="150" customWidth="1"/>
    <col min="15603" max="15604" width="12.875" style="150" customWidth="1"/>
    <col min="15605" max="15850" width="9" style="150"/>
    <col min="15851" max="15851" width="9.625" style="150" customWidth="1"/>
    <col min="15852" max="15852" width="45" style="150" customWidth="1"/>
    <col min="15853" max="15854" width="38.75" style="150" customWidth="1"/>
    <col min="15855" max="15855" width="3.375" style="150" customWidth="1"/>
    <col min="15856" max="15857" width="20.625" style="150" customWidth="1"/>
    <col min="15858" max="15858" width="18" style="150" customWidth="1"/>
    <col min="15859" max="15860" width="12.875" style="150" customWidth="1"/>
    <col min="15861" max="16106" width="9" style="150"/>
    <col min="16107" max="16107" width="9.625" style="150" customWidth="1"/>
    <col min="16108" max="16108" width="45" style="150" customWidth="1"/>
    <col min="16109" max="16110" width="38.75" style="150" customWidth="1"/>
    <col min="16111" max="16111" width="3.375" style="150" customWidth="1"/>
    <col min="16112" max="16113" width="20.625" style="150" customWidth="1"/>
    <col min="16114" max="16114" width="18" style="150" customWidth="1"/>
    <col min="16115" max="16116" width="12.875" style="150" customWidth="1"/>
    <col min="16117" max="16384" width="9" style="150"/>
  </cols>
  <sheetData>
    <row r="1" spans="1:7" s="117" customFormat="1" ht="22.5" customHeight="1" x14ac:dyDescent="0.35">
      <c r="A1" s="190" t="s">
        <v>95</v>
      </c>
      <c r="B1" s="190"/>
      <c r="C1" s="190"/>
      <c r="D1" s="190"/>
      <c r="E1" s="190"/>
      <c r="F1" s="190"/>
    </row>
    <row r="2" spans="1:7" s="117" customFormat="1" ht="22.5" customHeight="1" x14ac:dyDescent="0.35">
      <c r="A2" s="191" t="s">
        <v>96</v>
      </c>
      <c r="B2" s="191"/>
      <c r="C2" s="191"/>
      <c r="D2" s="191"/>
      <c r="E2" s="191"/>
      <c r="F2" s="191"/>
    </row>
    <row r="3" spans="1:7" s="117" customFormat="1" ht="27" customHeight="1" x14ac:dyDescent="0.35">
      <c r="A3" s="192" t="s">
        <v>0</v>
      </c>
      <c r="B3" s="192"/>
      <c r="C3" s="192"/>
      <c r="D3" s="192"/>
      <c r="E3" s="192"/>
      <c r="F3" s="192"/>
    </row>
    <row r="4" spans="1:7" s="117" customFormat="1" ht="30" customHeight="1" x14ac:dyDescent="0.35">
      <c r="A4" s="118" t="s">
        <v>4</v>
      </c>
      <c r="B4" s="118" t="s">
        <v>9</v>
      </c>
      <c r="C4" s="118" t="s">
        <v>8</v>
      </c>
      <c r="D4" s="118" t="s">
        <v>10</v>
      </c>
      <c r="E4" s="118" t="s">
        <v>87</v>
      </c>
      <c r="F4" s="118" t="s">
        <v>97</v>
      </c>
      <c r="G4" s="119"/>
    </row>
    <row r="5" spans="1:7" s="127" customFormat="1" ht="23.25" x14ac:dyDescent="0.2">
      <c r="A5" s="120">
        <v>1</v>
      </c>
      <c r="B5" s="121" t="s">
        <v>98</v>
      </c>
      <c r="C5" s="122" t="s">
        <v>99</v>
      </c>
      <c r="D5" s="123">
        <v>913277.02</v>
      </c>
      <c r="E5" s="124">
        <v>3451.94819633</v>
      </c>
      <c r="F5" s="125">
        <v>0</v>
      </c>
      <c r="G5" s="126"/>
    </row>
    <row r="6" spans="1:7" s="130" customFormat="1" ht="23.25" x14ac:dyDescent="0.2">
      <c r="A6" s="120">
        <v>2</v>
      </c>
      <c r="B6" s="121" t="s">
        <v>100</v>
      </c>
      <c r="C6" s="128" t="s">
        <v>76</v>
      </c>
      <c r="D6" s="123">
        <v>2.4E-2</v>
      </c>
      <c r="E6" s="124">
        <v>1555.29638987</v>
      </c>
      <c r="F6" s="124">
        <v>108.87074729999999</v>
      </c>
      <c r="G6" s="129"/>
    </row>
    <row r="7" spans="1:7" s="127" customFormat="1" ht="46.5" x14ac:dyDescent="0.2">
      <c r="A7" s="120">
        <v>3</v>
      </c>
      <c r="B7" s="121" t="s">
        <v>101</v>
      </c>
      <c r="C7" s="128" t="s">
        <v>102</v>
      </c>
      <c r="D7" s="123">
        <v>13.290906000000001</v>
      </c>
      <c r="E7" s="124">
        <v>757.98079726999993</v>
      </c>
      <c r="F7" s="124">
        <v>0</v>
      </c>
      <c r="G7" s="126"/>
    </row>
    <row r="8" spans="1:7" s="132" customFormat="1" ht="23.25" customHeight="1" x14ac:dyDescent="0.2">
      <c r="A8" s="120">
        <v>4</v>
      </c>
      <c r="B8" s="121" t="s">
        <v>103</v>
      </c>
      <c r="C8" s="131" t="s">
        <v>104</v>
      </c>
      <c r="D8" s="123">
        <v>7536.0079999999998</v>
      </c>
      <c r="E8" s="124">
        <v>204.29878424</v>
      </c>
      <c r="F8" s="124">
        <v>0</v>
      </c>
      <c r="G8" s="129"/>
    </row>
    <row r="9" spans="1:7" s="132" customFormat="1" ht="23.25" x14ac:dyDescent="0.2">
      <c r="A9" s="120">
        <v>5</v>
      </c>
      <c r="B9" s="121" t="s">
        <v>105</v>
      </c>
      <c r="C9" s="133" t="s">
        <v>106</v>
      </c>
      <c r="D9" s="123">
        <v>1274.6099999999999</v>
      </c>
      <c r="E9" s="124">
        <v>170.01657907000001</v>
      </c>
      <c r="F9" s="124">
        <v>4.6246245899999998</v>
      </c>
      <c r="G9" s="129"/>
    </row>
    <row r="10" spans="1:7" s="132" customFormat="1" ht="23.25" x14ac:dyDescent="0.2">
      <c r="A10" s="120">
        <v>6</v>
      </c>
      <c r="B10" s="120" t="s">
        <v>107</v>
      </c>
      <c r="C10" s="134" t="s">
        <v>108</v>
      </c>
      <c r="D10" s="123">
        <v>7773.3</v>
      </c>
      <c r="E10" s="124">
        <v>113.42754744</v>
      </c>
      <c r="F10" s="124">
        <v>0</v>
      </c>
      <c r="G10" s="129"/>
    </row>
    <row r="11" spans="1:7" s="132" customFormat="1" ht="23.25" x14ac:dyDescent="0.2">
      <c r="A11" s="120">
        <v>7</v>
      </c>
      <c r="B11" s="121" t="s">
        <v>109</v>
      </c>
      <c r="C11" s="134" t="s">
        <v>110</v>
      </c>
      <c r="D11" s="123">
        <v>15702.1</v>
      </c>
      <c r="E11" s="124">
        <v>108.09893318</v>
      </c>
      <c r="F11" s="124">
        <v>0</v>
      </c>
      <c r="G11" s="129"/>
    </row>
    <row r="12" spans="1:7" s="132" customFormat="1" ht="23.25" x14ac:dyDescent="0.2">
      <c r="A12" s="120">
        <v>8</v>
      </c>
      <c r="B12" s="121" t="s">
        <v>98</v>
      </c>
      <c r="C12" s="134" t="s">
        <v>111</v>
      </c>
      <c r="D12" s="123">
        <v>6047.9</v>
      </c>
      <c r="E12" s="124">
        <v>85.909465269999998</v>
      </c>
      <c r="F12" s="124">
        <v>0</v>
      </c>
      <c r="G12" s="129"/>
    </row>
    <row r="13" spans="1:7" s="132" customFormat="1" ht="23.25" x14ac:dyDescent="0.2">
      <c r="A13" s="120">
        <v>9</v>
      </c>
      <c r="B13" s="120">
        <v>2101</v>
      </c>
      <c r="C13" s="134" t="s">
        <v>21</v>
      </c>
      <c r="D13" s="123">
        <v>631.27320000000009</v>
      </c>
      <c r="E13" s="124">
        <v>71.131596049999999</v>
      </c>
      <c r="F13" s="124">
        <v>5.0665816799999996</v>
      </c>
      <c r="G13" s="129"/>
    </row>
    <row r="14" spans="1:7" s="132" customFormat="1" ht="23.25" x14ac:dyDescent="0.2">
      <c r="A14" s="120">
        <v>10</v>
      </c>
      <c r="B14" s="121">
        <v>8544</v>
      </c>
      <c r="C14" s="135" t="s">
        <v>112</v>
      </c>
      <c r="D14" s="123">
        <v>40.793239999999997</v>
      </c>
      <c r="E14" s="124">
        <v>59.714425099999993</v>
      </c>
      <c r="F14" s="124">
        <v>2.9462208100000002</v>
      </c>
      <c r="G14" s="129"/>
    </row>
    <row r="15" spans="1:7" s="132" customFormat="1" ht="23.25" x14ac:dyDescent="0.2">
      <c r="A15" s="193" t="s">
        <v>84</v>
      </c>
      <c r="B15" s="194"/>
      <c r="C15" s="195"/>
      <c r="D15" s="136">
        <f>SUM(D5:D14)</f>
        <v>952296.31934600009</v>
      </c>
      <c r="E15" s="137">
        <f>SUM(E5:E14)</f>
        <v>6577.82271382</v>
      </c>
      <c r="F15" s="137">
        <f>SUM(F5:F14)</f>
        <v>121.50817437999999</v>
      </c>
      <c r="G15" s="138"/>
    </row>
    <row r="16" spans="1:7" s="132" customFormat="1" ht="24" thickBot="1" x14ac:dyDescent="0.25">
      <c r="A16" s="196" t="s">
        <v>113</v>
      </c>
      <c r="B16" s="197"/>
      <c r="C16" s="198"/>
      <c r="D16" s="139">
        <f>D17-D15</f>
        <v>11430.264413999859</v>
      </c>
      <c r="E16" s="139">
        <f>E17-E15</f>
        <v>220.9284810500003</v>
      </c>
      <c r="F16" s="139">
        <f>F17-F15</f>
        <v>4.2157726800000148</v>
      </c>
      <c r="G16" s="138"/>
    </row>
    <row r="17" spans="1:7" s="117" customFormat="1" ht="24" thickBot="1" x14ac:dyDescent="0.4">
      <c r="A17" s="187" t="s">
        <v>29</v>
      </c>
      <c r="B17" s="188"/>
      <c r="C17" s="189"/>
      <c r="D17" s="140">
        <f>963726583.76/1000</f>
        <v>963726.58375999995</v>
      </c>
      <c r="E17" s="141">
        <f>6798751194.87/1000000</f>
        <v>6798.7511948700003</v>
      </c>
      <c r="F17" s="141">
        <f>125723947.06/1000000</f>
        <v>125.72394706</v>
      </c>
      <c r="G17" s="119"/>
    </row>
    <row r="18" spans="1:7" s="117" customFormat="1" ht="27" customHeight="1" thickTop="1" x14ac:dyDescent="0.35">
      <c r="A18" s="142" t="s">
        <v>114</v>
      </c>
      <c r="B18" s="143"/>
      <c r="D18" s="144"/>
      <c r="E18" s="145"/>
      <c r="F18" s="145"/>
      <c r="G18" s="119"/>
    </row>
    <row r="19" spans="1:7" s="132" customFormat="1" ht="23.25" customHeight="1" x14ac:dyDescent="0.2">
      <c r="D19" s="146"/>
      <c r="E19" s="146"/>
      <c r="F19" s="146"/>
      <c r="G19" s="138"/>
    </row>
    <row r="20" spans="1:7" s="132" customFormat="1" ht="23.25" x14ac:dyDescent="0.2">
      <c r="A20" s="132" t="s">
        <v>115</v>
      </c>
      <c r="D20" s="147"/>
      <c r="E20" s="147"/>
      <c r="F20" s="147"/>
      <c r="G20" s="138"/>
    </row>
    <row r="21" spans="1:7" s="117" customFormat="1" ht="14.25" customHeight="1" x14ac:dyDescent="0.35">
      <c r="A21" s="143"/>
      <c r="B21" s="143"/>
      <c r="D21" s="148"/>
      <c r="E21" s="148"/>
      <c r="F21" s="148"/>
    </row>
    <row r="22" spans="1:7" s="117" customFormat="1" ht="14.25" customHeight="1" x14ac:dyDescent="0.35">
      <c r="A22" s="143"/>
      <c r="B22" s="143"/>
      <c r="D22" s="148"/>
      <c r="E22" s="148"/>
      <c r="F22" s="148"/>
    </row>
    <row r="23" spans="1:7" s="117" customFormat="1" ht="14.25" customHeight="1" x14ac:dyDescent="0.35">
      <c r="A23" s="143"/>
      <c r="B23" s="143"/>
      <c r="D23" s="148"/>
      <c r="E23" s="149"/>
      <c r="F23" s="149"/>
    </row>
    <row r="24" spans="1:7" s="117" customFormat="1" ht="18" customHeight="1" x14ac:dyDescent="0.35">
      <c r="A24" s="143"/>
      <c r="B24" s="143"/>
    </row>
    <row r="25" spans="1:7" s="117" customFormat="1" ht="17.25" customHeight="1" x14ac:dyDescent="0.35">
      <c r="A25" s="143"/>
      <c r="B25" s="143"/>
    </row>
    <row r="26" spans="1:7" s="117" customFormat="1" ht="18.75" customHeight="1" x14ac:dyDescent="0.35">
      <c r="A26" s="143"/>
      <c r="B26" s="143"/>
    </row>
    <row r="27" spans="1:7" s="117" customFormat="1" ht="23.25" x14ac:dyDescent="0.35">
      <c r="A27" s="143"/>
      <c r="B27" s="143"/>
    </row>
    <row r="28" spans="1:7" s="117" customFormat="1" ht="23.25" x14ac:dyDescent="0.35">
      <c r="A28" s="143"/>
      <c r="B28" s="143"/>
    </row>
    <row r="29" spans="1:7" s="117" customFormat="1" ht="23.25" x14ac:dyDescent="0.35">
      <c r="A29" s="143"/>
      <c r="B29" s="143"/>
    </row>
    <row r="30" spans="1:7" s="117" customFormat="1" ht="23.25" x14ac:dyDescent="0.35">
      <c r="A30" s="143"/>
      <c r="B30" s="143"/>
    </row>
    <row r="31" spans="1:7" s="117" customFormat="1" ht="23.25" x14ac:dyDescent="0.35">
      <c r="A31" s="143"/>
      <c r="B31" s="143"/>
    </row>
    <row r="32" spans="1:7" s="117" customFormat="1" ht="23.25" x14ac:dyDescent="0.35">
      <c r="A32" s="143"/>
      <c r="B32" s="143"/>
    </row>
    <row r="33" spans="1:2" s="117" customFormat="1" ht="23.25" x14ac:dyDescent="0.35">
      <c r="A33" s="143"/>
      <c r="B33" s="143"/>
    </row>
    <row r="34" spans="1:2" s="117" customFormat="1" ht="23.25" x14ac:dyDescent="0.35">
      <c r="A34" s="143"/>
      <c r="B34" s="143"/>
    </row>
    <row r="35" spans="1:2" s="117" customFormat="1" ht="23.25" x14ac:dyDescent="0.35">
      <c r="A35" s="143"/>
      <c r="B35" s="143"/>
    </row>
    <row r="36" spans="1:2" s="117" customFormat="1" ht="23.25" x14ac:dyDescent="0.35">
      <c r="A36" s="143"/>
      <c r="B36" s="143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activeCell="I11" sqref="I11"/>
    </sheetView>
  </sheetViews>
  <sheetFormatPr defaultRowHeight="14.25" x14ac:dyDescent="0.2"/>
  <cols>
    <col min="1" max="1" width="7.75" style="177" customWidth="1"/>
    <col min="2" max="2" width="9.625" style="177" customWidth="1"/>
    <col min="3" max="3" width="39.625" style="177" customWidth="1"/>
    <col min="4" max="4" width="15.25" style="177" customWidth="1"/>
    <col min="5" max="5" width="17.75" style="177" customWidth="1"/>
    <col min="6" max="6" width="16.125" style="176" customWidth="1"/>
    <col min="7" max="7" width="9.125" style="176" customWidth="1"/>
    <col min="8" max="8" width="8.25" style="177" customWidth="1"/>
    <col min="9" max="229" width="9" style="177"/>
    <col min="230" max="230" width="9.625" style="177" customWidth="1"/>
    <col min="231" max="231" width="45" style="177" customWidth="1"/>
    <col min="232" max="233" width="38.75" style="177" customWidth="1"/>
    <col min="234" max="234" width="3.375" style="177" customWidth="1"/>
    <col min="235" max="236" width="20.625" style="177" customWidth="1"/>
    <col min="237" max="237" width="18" style="177" customWidth="1"/>
    <col min="238" max="239" width="12.875" style="177" customWidth="1"/>
    <col min="240" max="485" width="9" style="177"/>
    <col min="486" max="486" width="9.625" style="177" customWidth="1"/>
    <col min="487" max="487" width="45" style="177" customWidth="1"/>
    <col min="488" max="489" width="38.75" style="177" customWidth="1"/>
    <col min="490" max="490" width="3.375" style="177" customWidth="1"/>
    <col min="491" max="492" width="20.625" style="177" customWidth="1"/>
    <col min="493" max="493" width="18" style="177" customWidth="1"/>
    <col min="494" max="495" width="12.875" style="177" customWidth="1"/>
    <col min="496" max="741" width="9" style="177"/>
    <col min="742" max="742" width="9.625" style="177" customWidth="1"/>
    <col min="743" max="743" width="45" style="177" customWidth="1"/>
    <col min="744" max="745" width="38.75" style="177" customWidth="1"/>
    <col min="746" max="746" width="3.375" style="177" customWidth="1"/>
    <col min="747" max="748" width="20.625" style="177" customWidth="1"/>
    <col min="749" max="749" width="18" style="177" customWidth="1"/>
    <col min="750" max="751" width="12.875" style="177" customWidth="1"/>
    <col min="752" max="997" width="9" style="177"/>
    <col min="998" max="998" width="9.625" style="177" customWidth="1"/>
    <col min="999" max="999" width="45" style="177" customWidth="1"/>
    <col min="1000" max="1001" width="38.75" style="177" customWidth="1"/>
    <col min="1002" max="1002" width="3.375" style="177" customWidth="1"/>
    <col min="1003" max="1004" width="20.625" style="177" customWidth="1"/>
    <col min="1005" max="1005" width="18" style="177" customWidth="1"/>
    <col min="1006" max="1007" width="12.875" style="177" customWidth="1"/>
    <col min="1008" max="1253" width="9" style="177"/>
    <col min="1254" max="1254" width="9.625" style="177" customWidth="1"/>
    <col min="1255" max="1255" width="45" style="177" customWidth="1"/>
    <col min="1256" max="1257" width="38.75" style="177" customWidth="1"/>
    <col min="1258" max="1258" width="3.375" style="177" customWidth="1"/>
    <col min="1259" max="1260" width="20.625" style="177" customWidth="1"/>
    <col min="1261" max="1261" width="18" style="177" customWidth="1"/>
    <col min="1262" max="1263" width="12.875" style="177" customWidth="1"/>
    <col min="1264" max="1509" width="9" style="177"/>
    <col min="1510" max="1510" width="9.625" style="177" customWidth="1"/>
    <col min="1511" max="1511" width="45" style="177" customWidth="1"/>
    <col min="1512" max="1513" width="38.75" style="177" customWidth="1"/>
    <col min="1514" max="1514" width="3.375" style="177" customWidth="1"/>
    <col min="1515" max="1516" width="20.625" style="177" customWidth="1"/>
    <col min="1517" max="1517" width="18" style="177" customWidth="1"/>
    <col min="1518" max="1519" width="12.875" style="177" customWidth="1"/>
    <col min="1520" max="1765" width="9" style="177"/>
    <col min="1766" max="1766" width="9.625" style="177" customWidth="1"/>
    <col min="1767" max="1767" width="45" style="177" customWidth="1"/>
    <col min="1768" max="1769" width="38.75" style="177" customWidth="1"/>
    <col min="1770" max="1770" width="3.375" style="177" customWidth="1"/>
    <col min="1771" max="1772" width="20.625" style="177" customWidth="1"/>
    <col min="1773" max="1773" width="18" style="177" customWidth="1"/>
    <col min="1774" max="1775" width="12.875" style="177" customWidth="1"/>
    <col min="1776" max="2021" width="9" style="177"/>
    <col min="2022" max="2022" width="9.625" style="177" customWidth="1"/>
    <col min="2023" max="2023" width="45" style="177" customWidth="1"/>
    <col min="2024" max="2025" width="38.75" style="177" customWidth="1"/>
    <col min="2026" max="2026" width="3.375" style="177" customWidth="1"/>
    <col min="2027" max="2028" width="20.625" style="177" customWidth="1"/>
    <col min="2029" max="2029" width="18" style="177" customWidth="1"/>
    <col min="2030" max="2031" width="12.875" style="177" customWidth="1"/>
    <col min="2032" max="2277" width="9" style="177"/>
    <col min="2278" max="2278" width="9.625" style="177" customWidth="1"/>
    <col min="2279" max="2279" width="45" style="177" customWidth="1"/>
    <col min="2280" max="2281" width="38.75" style="177" customWidth="1"/>
    <col min="2282" max="2282" width="3.375" style="177" customWidth="1"/>
    <col min="2283" max="2284" width="20.625" style="177" customWidth="1"/>
    <col min="2285" max="2285" width="18" style="177" customWidth="1"/>
    <col min="2286" max="2287" width="12.875" style="177" customWidth="1"/>
    <col min="2288" max="2533" width="9" style="177"/>
    <col min="2534" max="2534" width="9.625" style="177" customWidth="1"/>
    <col min="2535" max="2535" width="45" style="177" customWidth="1"/>
    <col min="2536" max="2537" width="38.75" style="177" customWidth="1"/>
    <col min="2538" max="2538" width="3.375" style="177" customWidth="1"/>
    <col min="2539" max="2540" width="20.625" style="177" customWidth="1"/>
    <col min="2541" max="2541" width="18" style="177" customWidth="1"/>
    <col min="2542" max="2543" width="12.875" style="177" customWidth="1"/>
    <col min="2544" max="2789" width="9" style="177"/>
    <col min="2790" max="2790" width="9.625" style="177" customWidth="1"/>
    <col min="2791" max="2791" width="45" style="177" customWidth="1"/>
    <col min="2792" max="2793" width="38.75" style="177" customWidth="1"/>
    <col min="2794" max="2794" width="3.375" style="177" customWidth="1"/>
    <col min="2795" max="2796" width="20.625" style="177" customWidth="1"/>
    <col min="2797" max="2797" width="18" style="177" customWidth="1"/>
    <col min="2798" max="2799" width="12.875" style="177" customWidth="1"/>
    <col min="2800" max="3045" width="9" style="177"/>
    <col min="3046" max="3046" width="9.625" style="177" customWidth="1"/>
    <col min="3047" max="3047" width="45" style="177" customWidth="1"/>
    <col min="3048" max="3049" width="38.75" style="177" customWidth="1"/>
    <col min="3050" max="3050" width="3.375" style="177" customWidth="1"/>
    <col min="3051" max="3052" width="20.625" style="177" customWidth="1"/>
    <col min="3053" max="3053" width="18" style="177" customWidth="1"/>
    <col min="3054" max="3055" width="12.875" style="177" customWidth="1"/>
    <col min="3056" max="3301" width="9" style="177"/>
    <col min="3302" max="3302" width="9.625" style="177" customWidth="1"/>
    <col min="3303" max="3303" width="45" style="177" customWidth="1"/>
    <col min="3304" max="3305" width="38.75" style="177" customWidth="1"/>
    <col min="3306" max="3306" width="3.375" style="177" customWidth="1"/>
    <col min="3307" max="3308" width="20.625" style="177" customWidth="1"/>
    <col min="3309" max="3309" width="18" style="177" customWidth="1"/>
    <col min="3310" max="3311" width="12.875" style="177" customWidth="1"/>
    <col min="3312" max="3557" width="9" style="177"/>
    <col min="3558" max="3558" width="9.625" style="177" customWidth="1"/>
    <col min="3559" max="3559" width="45" style="177" customWidth="1"/>
    <col min="3560" max="3561" width="38.75" style="177" customWidth="1"/>
    <col min="3562" max="3562" width="3.375" style="177" customWidth="1"/>
    <col min="3563" max="3564" width="20.625" style="177" customWidth="1"/>
    <col min="3565" max="3565" width="18" style="177" customWidth="1"/>
    <col min="3566" max="3567" width="12.875" style="177" customWidth="1"/>
    <col min="3568" max="3813" width="9" style="177"/>
    <col min="3814" max="3814" width="9.625" style="177" customWidth="1"/>
    <col min="3815" max="3815" width="45" style="177" customWidth="1"/>
    <col min="3816" max="3817" width="38.75" style="177" customWidth="1"/>
    <col min="3818" max="3818" width="3.375" style="177" customWidth="1"/>
    <col min="3819" max="3820" width="20.625" style="177" customWidth="1"/>
    <col min="3821" max="3821" width="18" style="177" customWidth="1"/>
    <col min="3822" max="3823" width="12.875" style="177" customWidth="1"/>
    <col min="3824" max="4069" width="9" style="177"/>
    <col min="4070" max="4070" width="9.625" style="177" customWidth="1"/>
    <col min="4071" max="4071" width="45" style="177" customWidth="1"/>
    <col min="4072" max="4073" width="38.75" style="177" customWidth="1"/>
    <col min="4074" max="4074" width="3.375" style="177" customWidth="1"/>
    <col min="4075" max="4076" width="20.625" style="177" customWidth="1"/>
    <col min="4077" max="4077" width="18" style="177" customWidth="1"/>
    <col min="4078" max="4079" width="12.875" style="177" customWidth="1"/>
    <col min="4080" max="4325" width="9" style="177"/>
    <col min="4326" max="4326" width="9.625" style="177" customWidth="1"/>
    <col min="4327" max="4327" width="45" style="177" customWidth="1"/>
    <col min="4328" max="4329" width="38.75" style="177" customWidth="1"/>
    <col min="4330" max="4330" width="3.375" style="177" customWidth="1"/>
    <col min="4331" max="4332" width="20.625" style="177" customWidth="1"/>
    <col min="4333" max="4333" width="18" style="177" customWidth="1"/>
    <col min="4334" max="4335" width="12.875" style="177" customWidth="1"/>
    <col min="4336" max="4581" width="9" style="177"/>
    <col min="4582" max="4582" width="9.625" style="177" customWidth="1"/>
    <col min="4583" max="4583" width="45" style="177" customWidth="1"/>
    <col min="4584" max="4585" width="38.75" style="177" customWidth="1"/>
    <col min="4586" max="4586" width="3.375" style="177" customWidth="1"/>
    <col min="4587" max="4588" width="20.625" style="177" customWidth="1"/>
    <col min="4589" max="4589" width="18" style="177" customWidth="1"/>
    <col min="4590" max="4591" width="12.875" style="177" customWidth="1"/>
    <col min="4592" max="4837" width="9" style="177"/>
    <col min="4838" max="4838" width="9.625" style="177" customWidth="1"/>
    <col min="4839" max="4839" width="45" style="177" customWidth="1"/>
    <col min="4840" max="4841" width="38.75" style="177" customWidth="1"/>
    <col min="4842" max="4842" width="3.375" style="177" customWidth="1"/>
    <col min="4843" max="4844" width="20.625" style="177" customWidth="1"/>
    <col min="4845" max="4845" width="18" style="177" customWidth="1"/>
    <col min="4846" max="4847" width="12.875" style="177" customWidth="1"/>
    <col min="4848" max="5093" width="9" style="177"/>
    <col min="5094" max="5094" width="9.625" style="177" customWidth="1"/>
    <col min="5095" max="5095" width="45" style="177" customWidth="1"/>
    <col min="5096" max="5097" width="38.75" style="177" customWidth="1"/>
    <col min="5098" max="5098" width="3.375" style="177" customWidth="1"/>
    <col min="5099" max="5100" width="20.625" style="177" customWidth="1"/>
    <col min="5101" max="5101" width="18" style="177" customWidth="1"/>
    <col min="5102" max="5103" width="12.875" style="177" customWidth="1"/>
    <col min="5104" max="5349" width="9" style="177"/>
    <col min="5350" max="5350" width="9.625" style="177" customWidth="1"/>
    <col min="5351" max="5351" width="45" style="177" customWidth="1"/>
    <col min="5352" max="5353" width="38.75" style="177" customWidth="1"/>
    <col min="5354" max="5354" width="3.375" style="177" customWidth="1"/>
    <col min="5355" max="5356" width="20.625" style="177" customWidth="1"/>
    <col min="5357" max="5357" width="18" style="177" customWidth="1"/>
    <col min="5358" max="5359" width="12.875" style="177" customWidth="1"/>
    <col min="5360" max="5605" width="9" style="177"/>
    <col min="5606" max="5606" width="9.625" style="177" customWidth="1"/>
    <col min="5607" max="5607" width="45" style="177" customWidth="1"/>
    <col min="5608" max="5609" width="38.75" style="177" customWidth="1"/>
    <col min="5610" max="5610" width="3.375" style="177" customWidth="1"/>
    <col min="5611" max="5612" width="20.625" style="177" customWidth="1"/>
    <col min="5613" max="5613" width="18" style="177" customWidth="1"/>
    <col min="5614" max="5615" width="12.875" style="177" customWidth="1"/>
    <col min="5616" max="5861" width="9" style="177"/>
    <col min="5862" max="5862" width="9.625" style="177" customWidth="1"/>
    <col min="5863" max="5863" width="45" style="177" customWidth="1"/>
    <col min="5864" max="5865" width="38.75" style="177" customWidth="1"/>
    <col min="5866" max="5866" width="3.375" style="177" customWidth="1"/>
    <col min="5867" max="5868" width="20.625" style="177" customWidth="1"/>
    <col min="5869" max="5869" width="18" style="177" customWidth="1"/>
    <col min="5870" max="5871" width="12.875" style="177" customWidth="1"/>
    <col min="5872" max="6117" width="9" style="177"/>
    <col min="6118" max="6118" width="9.625" style="177" customWidth="1"/>
    <col min="6119" max="6119" width="45" style="177" customWidth="1"/>
    <col min="6120" max="6121" width="38.75" style="177" customWidth="1"/>
    <col min="6122" max="6122" width="3.375" style="177" customWidth="1"/>
    <col min="6123" max="6124" width="20.625" style="177" customWidth="1"/>
    <col min="6125" max="6125" width="18" style="177" customWidth="1"/>
    <col min="6126" max="6127" width="12.875" style="177" customWidth="1"/>
    <col min="6128" max="6373" width="9" style="177"/>
    <col min="6374" max="6374" width="9.625" style="177" customWidth="1"/>
    <col min="6375" max="6375" width="45" style="177" customWidth="1"/>
    <col min="6376" max="6377" width="38.75" style="177" customWidth="1"/>
    <col min="6378" max="6378" width="3.375" style="177" customWidth="1"/>
    <col min="6379" max="6380" width="20.625" style="177" customWidth="1"/>
    <col min="6381" max="6381" width="18" style="177" customWidth="1"/>
    <col min="6382" max="6383" width="12.875" style="177" customWidth="1"/>
    <col min="6384" max="6629" width="9" style="177"/>
    <col min="6630" max="6630" width="9.625" style="177" customWidth="1"/>
    <col min="6631" max="6631" width="45" style="177" customWidth="1"/>
    <col min="6632" max="6633" width="38.75" style="177" customWidth="1"/>
    <col min="6634" max="6634" width="3.375" style="177" customWidth="1"/>
    <col min="6635" max="6636" width="20.625" style="177" customWidth="1"/>
    <col min="6637" max="6637" width="18" style="177" customWidth="1"/>
    <col min="6638" max="6639" width="12.875" style="177" customWidth="1"/>
    <col min="6640" max="6885" width="9" style="177"/>
    <col min="6886" max="6886" width="9.625" style="177" customWidth="1"/>
    <col min="6887" max="6887" width="45" style="177" customWidth="1"/>
    <col min="6888" max="6889" width="38.75" style="177" customWidth="1"/>
    <col min="6890" max="6890" width="3.375" style="177" customWidth="1"/>
    <col min="6891" max="6892" width="20.625" style="177" customWidth="1"/>
    <col min="6893" max="6893" width="18" style="177" customWidth="1"/>
    <col min="6894" max="6895" width="12.875" style="177" customWidth="1"/>
    <col min="6896" max="7141" width="9" style="177"/>
    <col min="7142" max="7142" width="9.625" style="177" customWidth="1"/>
    <col min="7143" max="7143" width="45" style="177" customWidth="1"/>
    <col min="7144" max="7145" width="38.75" style="177" customWidth="1"/>
    <col min="7146" max="7146" width="3.375" style="177" customWidth="1"/>
    <col min="7147" max="7148" width="20.625" style="177" customWidth="1"/>
    <col min="7149" max="7149" width="18" style="177" customWidth="1"/>
    <col min="7150" max="7151" width="12.875" style="177" customWidth="1"/>
    <col min="7152" max="7397" width="9" style="177"/>
    <col min="7398" max="7398" width="9.625" style="177" customWidth="1"/>
    <col min="7399" max="7399" width="45" style="177" customWidth="1"/>
    <col min="7400" max="7401" width="38.75" style="177" customWidth="1"/>
    <col min="7402" max="7402" width="3.375" style="177" customWidth="1"/>
    <col min="7403" max="7404" width="20.625" style="177" customWidth="1"/>
    <col min="7405" max="7405" width="18" style="177" customWidth="1"/>
    <col min="7406" max="7407" width="12.875" style="177" customWidth="1"/>
    <col min="7408" max="7653" width="9" style="177"/>
    <col min="7654" max="7654" width="9.625" style="177" customWidth="1"/>
    <col min="7655" max="7655" width="45" style="177" customWidth="1"/>
    <col min="7656" max="7657" width="38.75" style="177" customWidth="1"/>
    <col min="7658" max="7658" width="3.375" style="177" customWidth="1"/>
    <col min="7659" max="7660" width="20.625" style="177" customWidth="1"/>
    <col min="7661" max="7661" width="18" style="177" customWidth="1"/>
    <col min="7662" max="7663" width="12.875" style="177" customWidth="1"/>
    <col min="7664" max="7909" width="9" style="177"/>
    <col min="7910" max="7910" width="9.625" style="177" customWidth="1"/>
    <col min="7911" max="7911" width="45" style="177" customWidth="1"/>
    <col min="7912" max="7913" width="38.75" style="177" customWidth="1"/>
    <col min="7914" max="7914" width="3.375" style="177" customWidth="1"/>
    <col min="7915" max="7916" width="20.625" style="177" customWidth="1"/>
    <col min="7917" max="7917" width="18" style="177" customWidth="1"/>
    <col min="7918" max="7919" width="12.875" style="177" customWidth="1"/>
    <col min="7920" max="8165" width="9" style="177"/>
    <col min="8166" max="8166" width="9.625" style="177" customWidth="1"/>
    <col min="8167" max="8167" width="45" style="177" customWidth="1"/>
    <col min="8168" max="8169" width="38.75" style="177" customWidth="1"/>
    <col min="8170" max="8170" width="3.375" style="177" customWidth="1"/>
    <col min="8171" max="8172" width="20.625" style="177" customWidth="1"/>
    <col min="8173" max="8173" width="18" style="177" customWidth="1"/>
    <col min="8174" max="8175" width="12.875" style="177" customWidth="1"/>
    <col min="8176" max="8421" width="9" style="177"/>
    <col min="8422" max="8422" width="9.625" style="177" customWidth="1"/>
    <col min="8423" max="8423" width="45" style="177" customWidth="1"/>
    <col min="8424" max="8425" width="38.75" style="177" customWidth="1"/>
    <col min="8426" max="8426" width="3.375" style="177" customWidth="1"/>
    <col min="8427" max="8428" width="20.625" style="177" customWidth="1"/>
    <col min="8429" max="8429" width="18" style="177" customWidth="1"/>
    <col min="8430" max="8431" width="12.875" style="177" customWidth="1"/>
    <col min="8432" max="8677" width="9" style="177"/>
    <col min="8678" max="8678" width="9.625" style="177" customWidth="1"/>
    <col min="8679" max="8679" width="45" style="177" customWidth="1"/>
    <col min="8680" max="8681" width="38.75" style="177" customWidth="1"/>
    <col min="8682" max="8682" width="3.375" style="177" customWidth="1"/>
    <col min="8683" max="8684" width="20.625" style="177" customWidth="1"/>
    <col min="8685" max="8685" width="18" style="177" customWidth="1"/>
    <col min="8686" max="8687" width="12.875" style="177" customWidth="1"/>
    <col min="8688" max="8933" width="9" style="177"/>
    <col min="8934" max="8934" width="9.625" style="177" customWidth="1"/>
    <col min="8935" max="8935" width="45" style="177" customWidth="1"/>
    <col min="8936" max="8937" width="38.75" style="177" customWidth="1"/>
    <col min="8938" max="8938" width="3.375" style="177" customWidth="1"/>
    <col min="8939" max="8940" width="20.625" style="177" customWidth="1"/>
    <col min="8941" max="8941" width="18" style="177" customWidth="1"/>
    <col min="8942" max="8943" width="12.875" style="177" customWidth="1"/>
    <col min="8944" max="9189" width="9" style="177"/>
    <col min="9190" max="9190" width="9.625" style="177" customWidth="1"/>
    <col min="9191" max="9191" width="45" style="177" customWidth="1"/>
    <col min="9192" max="9193" width="38.75" style="177" customWidth="1"/>
    <col min="9194" max="9194" width="3.375" style="177" customWidth="1"/>
    <col min="9195" max="9196" width="20.625" style="177" customWidth="1"/>
    <col min="9197" max="9197" width="18" style="177" customWidth="1"/>
    <col min="9198" max="9199" width="12.875" style="177" customWidth="1"/>
    <col min="9200" max="9445" width="9" style="177"/>
    <col min="9446" max="9446" width="9.625" style="177" customWidth="1"/>
    <col min="9447" max="9447" width="45" style="177" customWidth="1"/>
    <col min="9448" max="9449" width="38.75" style="177" customWidth="1"/>
    <col min="9450" max="9450" width="3.375" style="177" customWidth="1"/>
    <col min="9451" max="9452" width="20.625" style="177" customWidth="1"/>
    <col min="9453" max="9453" width="18" style="177" customWidth="1"/>
    <col min="9454" max="9455" width="12.875" style="177" customWidth="1"/>
    <col min="9456" max="9701" width="9" style="177"/>
    <col min="9702" max="9702" width="9.625" style="177" customWidth="1"/>
    <col min="9703" max="9703" width="45" style="177" customWidth="1"/>
    <col min="9704" max="9705" width="38.75" style="177" customWidth="1"/>
    <col min="9706" max="9706" width="3.375" style="177" customWidth="1"/>
    <col min="9707" max="9708" width="20.625" style="177" customWidth="1"/>
    <col min="9709" max="9709" width="18" style="177" customWidth="1"/>
    <col min="9710" max="9711" width="12.875" style="177" customWidth="1"/>
    <col min="9712" max="9957" width="9" style="177"/>
    <col min="9958" max="9958" width="9.625" style="177" customWidth="1"/>
    <col min="9959" max="9959" width="45" style="177" customWidth="1"/>
    <col min="9960" max="9961" width="38.75" style="177" customWidth="1"/>
    <col min="9962" max="9962" width="3.375" style="177" customWidth="1"/>
    <col min="9963" max="9964" width="20.625" style="177" customWidth="1"/>
    <col min="9965" max="9965" width="18" style="177" customWidth="1"/>
    <col min="9966" max="9967" width="12.875" style="177" customWidth="1"/>
    <col min="9968" max="10213" width="9" style="177"/>
    <col min="10214" max="10214" width="9.625" style="177" customWidth="1"/>
    <col min="10215" max="10215" width="45" style="177" customWidth="1"/>
    <col min="10216" max="10217" width="38.75" style="177" customWidth="1"/>
    <col min="10218" max="10218" width="3.375" style="177" customWidth="1"/>
    <col min="10219" max="10220" width="20.625" style="177" customWidth="1"/>
    <col min="10221" max="10221" width="18" style="177" customWidth="1"/>
    <col min="10222" max="10223" width="12.875" style="177" customWidth="1"/>
    <col min="10224" max="10469" width="9" style="177"/>
    <col min="10470" max="10470" width="9.625" style="177" customWidth="1"/>
    <col min="10471" max="10471" width="45" style="177" customWidth="1"/>
    <col min="10472" max="10473" width="38.75" style="177" customWidth="1"/>
    <col min="10474" max="10474" width="3.375" style="177" customWidth="1"/>
    <col min="10475" max="10476" width="20.625" style="177" customWidth="1"/>
    <col min="10477" max="10477" width="18" style="177" customWidth="1"/>
    <col min="10478" max="10479" width="12.875" style="177" customWidth="1"/>
    <col min="10480" max="10725" width="9" style="177"/>
    <col min="10726" max="10726" width="9.625" style="177" customWidth="1"/>
    <col min="10727" max="10727" width="45" style="177" customWidth="1"/>
    <col min="10728" max="10729" width="38.75" style="177" customWidth="1"/>
    <col min="10730" max="10730" width="3.375" style="177" customWidth="1"/>
    <col min="10731" max="10732" width="20.625" style="177" customWidth="1"/>
    <col min="10733" max="10733" width="18" style="177" customWidth="1"/>
    <col min="10734" max="10735" width="12.875" style="177" customWidth="1"/>
    <col min="10736" max="10981" width="9" style="177"/>
    <col min="10982" max="10982" width="9.625" style="177" customWidth="1"/>
    <col min="10983" max="10983" width="45" style="177" customWidth="1"/>
    <col min="10984" max="10985" width="38.75" style="177" customWidth="1"/>
    <col min="10986" max="10986" width="3.375" style="177" customWidth="1"/>
    <col min="10987" max="10988" width="20.625" style="177" customWidth="1"/>
    <col min="10989" max="10989" width="18" style="177" customWidth="1"/>
    <col min="10990" max="10991" width="12.875" style="177" customWidth="1"/>
    <col min="10992" max="11237" width="9" style="177"/>
    <col min="11238" max="11238" width="9.625" style="177" customWidth="1"/>
    <col min="11239" max="11239" width="45" style="177" customWidth="1"/>
    <col min="11240" max="11241" width="38.75" style="177" customWidth="1"/>
    <col min="11242" max="11242" width="3.375" style="177" customWidth="1"/>
    <col min="11243" max="11244" width="20.625" style="177" customWidth="1"/>
    <col min="11245" max="11245" width="18" style="177" customWidth="1"/>
    <col min="11246" max="11247" width="12.875" style="177" customWidth="1"/>
    <col min="11248" max="11493" width="9" style="177"/>
    <col min="11494" max="11494" width="9.625" style="177" customWidth="1"/>
    <col min="11495" max="11495" width="45" style="177" customWidth="1"/>
    <col min="11496" max="11497" width="38.75" style="177" customWidth="1"/>
    <col min="11498" max="11498" width="3.375" style="177" customWidth="1"/>
    <col min="11499" max="11500" width="20.625" style="177" customWidth="1"/>
    <col min="11501" max="11501" width="18" style="177" customWidth="1"/>
    <col min="11502" max="11503" width="12.875" style="177" customWidth="1"/>
    <col min="11504" max="11749" width="9" style="177"/>
    <col min="11750" max="11750" width="9.625" style="177" customWidth="1"/>
    <col min="11751" max="11751" width="45" style="177" customWidth="1"/>
    <col min="11752" max="11753" width="38.75" style="177" customWidth="1"/>
    <col min="11754" max="11754" width="3.375" style="177" customWidth="1"/>
    <col min="11755" max="11756" width="20.625" style="177" customWidth="1"/>
    <col min="11757" max="11757" width="18" style="177" customWidth="1"/>
    <col min="11758" max="11759" width="12.875" style="177" customWidth="1"/>
    <col min="11760" max="12005" width="9" style="177"/>
    <col min="12006" max="12006" width="9.625" style="177" customWidth="1"/>
    <col min="12007" max="12007" width="45" style="177" customWidth="1"/>
    <col min="12008" max="12009" width="38.75" style="177" customWidth="1"/>
    <col min="12010" max="12010" width="3.375" style="177" customWidth="1"/>
    <col min="12011" max="12012" width="20.625" style="177" customWidth="1"/>
    <col min="12013" max="12013" width="18" style="177" customWidth="1"/>
    <col min="12014" max="12015" width="12.875" style="177" customWidth="1"/>
    <col min="12016" max="12261" width="9" style="177"/>
    <col min="12262" max="12262" width="9.625" style="177" customWidth="1"/>
    <col min="12263" max="12263" width="45" style="177" customWidth="1"/>
    <col min="12264" max="12265" width="38.75" style="177" customWidth="1"/>
    <col min="12266" max="12266" width="3.375" style="177" customWidth="1"/>
    <col min="12267" max="12268" width="20.625" style="177" customWidth="1"/>
    <col min="12269" max="12269" width="18" style="177" customWidth="1"/>
    <col min="12270" max="12271" width="12.875" style="177" customWidth="1"/>
    <col min="12272" max="12517" width="9" style="177"/>
    <col min="12518" max="12518" width="9.625" style="177" customWidth="1"/>
    <col min="12519" max="12519" width="45" style="177" customWidth="1"/>
    <col min="12520" max="12521" width="38.75" style="177" customWidth="1"/>
    <col min="12522" max="12522" width="3.375" style="177" customWidth="1"/>
    <col min="12523" max="12524" width="20.625" style="177" customWidth="1"/>
    <col min="12525" max="12525" width="18" style="177" customWidth="1"/>
    <col min="12526" max="12527" width="12.875" style="177" customWidth="1"/>
    <col min="12528" max="12773" width="9" style="177"/>
    <col min="12774" max="12774" width="9.625" style="177" customWidth="1"/>
    <col min="12775" max="12775" width="45" style="177" customWidth="1"/>
    <col min="12776" max="12777" width="38.75" style="177" customWidth="1"/>
    <col min="12778" max="12778" width="3.375" style="177" customWidth="1"/>
    <col min="12779" max="12780" width="20.625" style="177" customWidth="1"/>
    <col min="12781" max="12781" width="18" style="177" customWidth="1"/>
    <col min="12782" max="12783" width="12.875" style="177" customWidth="1"/>
    <col min="12784" max="13029" width="9" style="177"/>
    <col min="13030" max="13030" width="9.625" style="177" customWidth="1"/>
    <col min="13031" max="13031" width="45" style="177" customWidth="1"/>
    <col min="13032" max="13033" width="38.75" style="177" customWidth="1"/>
    <col min="13034" max="13034" width="3.375" style="177" customWidth="1"/>
    <col min="13035" max="13036" width="20.625" style="177" customWidth="1"/>
    <col min="13037" max="13037" width="18" style="177" customWidth="1"/>
    <col min="13038" max="13039" width="12.875" style="177" customWidth="1"/>
    <col min="13040" max="13285" width="9" style="177"/>
    <col min="13286" max="13286" width="9.625" style="177" customWidth="1"/>
    <col min="13287" max="13287" width="45" style="177" customWidth="1"/>
    <col min="13288" max="13289" width="38.75" style="177" customWidth="1"/>
    <col min="13290" max="13290" width="3.375" style="177" customWidth="1"/>
    <col min="13291" max="13292" width="20.625" style="177" customWidth="1"/>
    <col min="13293" max="13293" width="18" style="177" customWidth="1"/>
    <col min="13294" max="13295" width="12.875" style="177" customWidth="1"/>
    <col min="13296" max="13541" width="9" style="177"/>
    <col min="13542" max="13542" width="9.625" style="177" customWidth="1"/>
    <col min="13543" max="13543" width="45" style="177" customWidth="1"/>
    <col min="13544" max="13545" width="38.75" style="177" customWidth="1"/>
    <col min="13546" max="13546" width="3.375" style="177" customWidth="1"/>
    <col min="13547" max="13548" width="20.625" style="177" customWidth="1"/>
    <col min="13549" max="13549" width="18" style="177" customWidth="1"/>
    <col min="13550" max="13551" width="12.875" style="177" customWidth="1"/>
    <col min="13552" max="13797" width="9" style="177"/>
    <col min="13798" max="13798" width="9.625" style="177" customWidth="1"/>
    <col min="13799" max="13799" width="45" style="177" customWidth="1"/>
    <col min="13800" max="13801" width="38.75" style="177" customWidth="1"/>
    <col min="13802" max="13802" width="3.375" style="177" customWidth="1"/>
    <col min="13803" max="13804" width="20.625" style="177" customWidth="1"/>
    <col min="13805" max="13805" width="18" style="177" customWidth="1"/>
    <col min="13806" max="13807" width="12.875" style="177" customWidth="1"/>
    <col min="13808" max="14053" width="9" style="177"/>
    <col min="14054" max="14054" width="9.625" style="177" customWidth="1"/>
    <col min="14055" max="14055" width="45" style="177" customWidth="1"/>
    <col min="14056" max="14057" width="38.75" style="177" customWidth="1"/>
    <col min="14058" max="14058" width="3.375" style="177" customWidth="1"/>
    <col min="14059" max="14060" width="20.625" style="177" customWidth="1"/>
    <col min="14061" max="14061" width="18" style="177" customWidth="1"/>
    <col min="14062" max="14063" width="12.875" style="177" customWidth="1"/>
    <col min="14064" max="14309" width="9" style="177"/>
    <col min="14310" max="14310" width="9.625" style="177" customWidth="1"/>
    <col min="14311" max="14311" width="45" style="177" customWidth="1"/>
    <col min="14312" max="14313" width="38.75" style="177" customWidth="1"/>
    <col min="14314" max="14314" width="3.375" style="177" customWidth="1"/>
    <col min="14315" max="14316" width="20.625" style="177" customWidth="1"/>
    <col min="14317" max="14317" width="18" style="177" customWidth="1"/>
    <col min="14318" max="14319" width="12.875" style="177" customWidth="1"/>
    <col min="14320" max="14565" width="9" style="177"/>
    <col min="14566" max="14566" width="9.625" style="177" customWidth="1"/>
    <col min="14567" max="14567" width="45" style="177" customWidth="1"/>
    <col min="14568" max="14569" width="38.75" style="177" customWidth="1"/>
    <col min="14570" max="14570" width="3.375" style="177" customWidth="1"/>
    <col min="14571" max="14572" width="20.625" style="177" customWidth="1"/>
    <col min="14573" max="14573" width="18" style="177" customWidth="1"/>
    <col min="14574" max="14575" width="12.875" style="177" customWidth="1"/>
    <col min="14576" max="14821" width="9" style="177"/>
    <col min="14822" max="14822" width="9.625" style="177" customWidth="1"/>
    <col min="14823" max="14823" width="45" style="177" customWidth="1"/>
    <col min="14824" max="14825" width="38.75" style="177" customWidth="1"/>
    <col min="14826" max="14826" width="3.375" style="177" customWidth="1"/>
    <col min="14827" max="14828" width="20.625" style="177" customWidth="1"/>
    <col min="14829" max="14829" width="18" style="177" customWidth="1"/>
    <col min="14830" max="14831" width="12.875" style="177" customWidth="1"/>
    <col min="14832" max="15077" width="9" style="177"/>
    <col min="15078" max="15078" width="9.625" style="177" customWidth="1"/>
    <col min="15079" max="15079" width="45" style="177" customWidth="1"/>
    <col min="15080" max="15081" width="38.75" style="177" customWidth="1"/>
    <col min="15082" max="15082" width="3.375" style="177" customWidth="1"/>
    <col min="15083" max="15084" width="20.625" style="177" customWidth="1"/>
    <col min="15085" max="15085" width="18" style="177" customWidth="1"/>
    <col min="15086" max="15087" width="12.875" style="177" customWidth="1"/>
    <col min="15088" max="15333" width="9" style="177"/>
    <col min="15334" max="15334" width="9.625" style="177" customWidth="1"/>
    <col min="15335" max="15335" width="45" style="177" customWidth="1"/>
    <col min="15336" max="15337" width="38.75" style="177" customWidth="1"/>
    <col min="15338" max="15338" width="3.375" style="177" customWidth="1"/>
    <col min="15339" max="15340" width="20.625" style="177" customWidth="1"/>
    <col min="15341" max="15341" width="18" style="177" customWidth="1"/>
    <col min="15342" max="15343" width="12.875" style="177" customWidth="1"/>
    <col min="15344" max="15589" width="9" style="177"/>
    <col min="15590" max="15590" width="9.625" style="177" customWidth="1"/>
    <col min="15591" max="15591" width="45" style="177" customWidth="1"/>
    <col min="15592" max="15593" width="38.75" style="177" customWidth="1"/>
    <col min="15594" max="15594" width="3.375" style="177" customWidth="1"/>
    <col min="15595" max="15596" width="20.625" style="177" customWidth="1"/>
    <col min="15597" max="15597" width="18" style="177" customWidth="1"/>
    <col min="15598" max="15599" width="12.875" style="177" customWidth="1"/>
    <col min="15600" max="15845" width="9" style="177"/>
    <col min="15846" max="15846" width="9.625" style="177" customWidth="1"/>
    <col min="15847" max="15847" width="45" style="177" customWidth="1"/>
    <col min="15848" max="15849" width="38.75" style="177" customWidth="1"/>
    <col min="15850" max="15850" width="3.375" style="177" customWidth="1"/>
    <col min="15851" max="15852" width="20.625" style="177" customWidth="1"/>
    <col min="15853" max="15853" width="18" style="177" customWidth="1"/>
    <col min="15854" max="15855" width="12.875" style="177" customWidth="1"/>
    <col min="15856" max="16101" width="9" style="177"/>
    <col min="16102" max="16102" width="9.625" style="177" customWidth="1"/>
    <col min="16103" max="16103" width="45" style="177" customWidth="1"/>
    <col min="16104" max="16105" width="38.75" style="177" customWidth="1"/>
    <col min="16106" max="16106" width="3.375" style="177" customWidth="1"/>
    <col min="16107" max="16108" width="20.625" style="177" customWidth="1"/>
    <col min="16109" max="16109" width="18" style="177" customWidth="1"/>
    <col min="16110" max="16111" width="12.875" style="177" customWidth="1"/>
    <col min="16112" max="16384" width="9" style="177"/>
  </cols>
  <sheetData>
    <row r="1" spans="1:7" s="152" customFormat="1" ht="22.5" customHeight="1" x14ac:dyDescent="0.2">
      <c r="A1" s="202" t="s">
        <v>95</v>
      </c>
      <c r="B1" s="202"/>
      <c r="C1" s="202"/>
      <c r="D1" s="202"/>
      <c r="E1" s="202"/>
      <c r="F1" s="202"/>
      <c r="G1" s="151"/>
    </row>
    <row r="2" spans="1:7" s="152" customFormat="1" ht="22.5" customHeight="1" x14ac:dyDescent="0.2">
      <c r="A2" s="202" t="s">
        <v>116</v>
      </c>
      <c r="B2" s="202"/>
      <c r="C2" s="202"/>
      <c r="D2" s="202"/>
      <c r="E2" s="202"/>
      <c r="F2" s="202"/>
      <c r="G2" s="151"/>
    </row>
    <row r="3" spans="1:7" s="152" customFormat="1" ht="22.5" customHeight="1" x14ac:dyDescent="0.2">
      <c r="A3" s="203" t="s">
        <v>0</v>
      </c>
      <c r="B3" s="203"/>
      <c r="C3" s="203"/>
      <c r="D3" s="203"/>
      <c r="E3" s="203"/>
      <c r="F3" s="203"/>
      <c r="G3" s="151"/>
    </row>
    <row r="4" spans="1:7" s="152" customFormat="1" ht="30" customHeight="1" x14ac:dyDescent="0.2">
      <c r="A4" s="153" t="s">
        <v>4</v>
      </c>
      <c r="B4" s="153" t="s">
        <v>9</v>
      </c>
      <c r="C4" s="153" t="s">
        <v>8</v>
      </c>
      <c r="D4" s="153" t="s">
        <v>10</v>
      </c>
      <c r="E4" s="153" t="s">
        <v>87</v>
      </c>
      <c r="F4" s="153" t="s">
        <v>117</v>
      </c>
      <c r="G4" s="151"/>
    </row>
    <row r="5" spans="1:7" s="159" customFormat="1" ht="23.25" x14ac:dyDescent="0.2">
      <c r="A5" s="154">
        <v>1</v>
      </c>
      <c r="B5" s="155" t="s">
        <v>100</v>
      </c>
      <c r="C5" s="131" t="s">
        <v>76</v>
      </c>
      <c r="D5" s="156">
        <v>3.0000000000000001E-3</v>
      </c>
      <c r="E5" s="157">
        <v>380.66851989999998</v>
      </c>
      <c r="F5" s="157">
        <v>26.646796399999999</v>
      </c>
      <c r="G5" s="158"/>
    </row>
    <row r="6" spans="1:7" s="162" customFormat="1" ht="23.25" x14ac:dyDescent="0.2">
      <c r="A6" s="154">
        <v>2</v>
      </c>
      <c r="B6" s="155" t="s">
        <v>98</v>
      </c>
      <c r="C6" s="131" t="s">
        <v>118</v>
      </c>
      <c r="D6" s="160">
        <v>53063.205000000002</v>
      </c>
      <c r="E6" s="157">
        <v>213.61912021000001</v>
      </c>
      <c r="F6" s="157">
        <v>0</v>
      </c>
      <c r="G6" s="161">
        <v>405010439</v>
      </c>
    </row>
    <row r="7" spans="1:7" s="159" customFormat="1" ht="23.25" x14ac:dyDescent="0.2">
      <c r="A7" s="154">
        <v>3</v>
      </c>
      <c r="B7" s="155" t="s">
        <v>105</v>
      </c>
      <c r="C7" s="131" t="s">
        <v>30</v>
      </c>
      <c r="D7" s="160">
        <v>285.95999999999998</v>
      </c>
      <c r="E7" s="157">
        <v>21.427286640000002</v>
      </c>
      <c r="F7" s="157">
        <v>0</v>
      </c>
      <c r="G7" s="161">
        <v>139668092</v>
      </c>
    </row>
    <row r="8" spans="1:7" s="152" customFormat="1" ht="23.25" x14ac:dyDescent="0.2">
      <c r="A8" s="154">
        <v>4</v>
      </c>
      <c r="B8" s="155" t="s">
        <v>119</v>
      </c>
      <c r="C8" s="163" t="s">
        <v>120</v>
      </c>
      <c r="D8" s="160">
        <v>195</v>
      </c>
      <c r="E8" s="157">
        <v>21.309783890000002</v>
      </c>
      <c r="F8" s="157">
        <v>0</v>
      </c>
      <c r="G8" s="161">
        <v>110951202</v>
      </c>
    </row>
    <row r="9" spans="1:7" s="152" customFormat="1" ht="23.25" x14ac:dyDescent="0.2">
      <c r="A9" s="154">
        <v>5</v>
      </c>
      <c r="B9" s="155" t="s">
        <v>109</v>
      </c>
      <c r="C9" s="131" t="s">
        <v>110</v>
      </c>
      <c r="D9" s="160">
        <v>2186.3000000000002</v>
      </c>
      <c r="E9" s="157">
        <v>15.928061710000001</v>
      </c>
      <c r="F9" s="157">
        <v>0</v>
      </c>
      <c r="G9" s="161">
        <v>106073266</v>
      </c>
    </row>
    <row r="10" spans="1:7" s="152" customFormat="1" ht="23.25" x14ac:dyDescent="0.2">
      <c r="A10" s="154">
        <v>6</v>
      </c>
      <c r="B10" s="155" t="s">
        <v>107</v>
      </c>
      <c r="C10" s="164" t="s">
        <v>108</v>
      </c>
      <c r="D10" s="160">
        <v>756.2</v>
      </c>
      <c r="E10" s="157">
        <v>11.569354859999999</v>
      </c>
      <c r="F10" s="157">
        <v>0</v>
      </c>
      <c r="G10" s="161">
        <v>72138475</v>
      </c>
    </row>
    <row r="11" spans="1:7" s="152" customFormat="1" ht="23.25" x14ac:dyDescent="0.2">
      <c r="A11" s="154">
        <v>7</v>
      </c>
      <c r="B11" s="155">
        <v>2101</v>
      </c>
      <c r="C11" s="163" t="s">
        <v>21</v>
      </c>
      <c r="D11" s="160">
        <v>71.729280000000003</v>
      </c>
      <c r="E11" s="157">
        <v>9.1067866299999984</v>
      </c>
      <c r="F11" s="157">
        <v>0.64906757999999998</v>
      </c>
      <c r="G11" s="161">
        <v>67932948</v>
      </c>
    </row>
    <row r="12" spans="1:7" s="152" customFormat="1" ht="23.25" x14ac:dyDescent="0.2">
      <c r="A12" s="154">
        <v>8</v>
      </c>
      <c r="B12" s="154" t="s">
        <v>121</v>
      </c>
      <c r="C12" s="164" t="s">
        <v>39</v>
      </c>
      <c r="D12" s="160">
        <v>660.45</v>
      </c>
      <c r="E12" s="157">
        <v>8.7968806099999988</v>
      </c>
      <c r="F12" s="157">
        <v>0.61578164000000002</v>
      </c>
      <c r="G12" s="161">
        <f>32532490+9177507+109326</f>
        <v>41819323</v>
      </c>
    </row>
    <row r="13" spans="1:7" s="152" customFormat="1" ht="23.25" x14ac:dyDescent="0.2">
      <c r="A13" s="154">
        <v>9</v>
      </c>
      <c r="B13" s="155" t="s">
        <v>103</v>
      </c>
      <c r="C13" s="164" t="s">
        <v>122</v>
      </c>
      <c r="D13" s="160">
        <v>268.37599999999998</v>
      </c>
      <c r="E13" s="157">
        <v>6.3544823800000003</v>
      </c>
      <c r="F13" s="157">
        <v>0</v>
      </c>
      <c r="G13" s="161">
        <f>19339010+7468233+250</f>
        <v>26807493</v>
      </c>
    </row>
    <row r="14" spans="1:7" s="152" customFormat="1" ht="23.25" x14ac:dyDescent="0.2">
      <c r="A14" s="154">
        <v>10</v>
      </c>
      <c r="B14" s="155" t="s">
        <v>123</v>
      </c>
      <c r="C14" s="131" t="s">
        <v>124</v>
      </c>
      <c r="D14" s="160">
        <v>9.5</v>
      </c>
      <c r="E14" s="157">
        <v>2.2200000000000002</v>
      </c>
      <c r="F14" s="157">
        <v>0</v>
      </c>
      <c r="G14" s="161"/>
    </row>
    <row r="15" spans="1:7" s="152" customFormat="1" ht="23.25" x14ac:dyDescent="0.2">
      <c r="A15" s="204" t="s">
        <v>84</v>
      </c>
      <c r="B15" s="205"/>
      <c r="C15" s="206"/>
      <c r="D15" s="165">
        <f>SUM(D5:D14)</f>
        <v>57496.723279999991</v>
      </c>
      <c r="E15" s="166">
        <f>SUM(E5:E14)</f>
        <v>691.00027682999996</v>
      </c>
      <c r="F15" s="166">
        <f>SUM(F5:F14)</f>
        <v>27.911645620000002</v>
      </c>
      <c r="G15" s="151"/>
    </row>
    <row r="16" spans="1:7" s="152" customFormat="1" ht="24" thickBot="1" x14ac:dyDescent="0.25">
      <c r="A16" s="207" t="s">
        <v>27</v>
      </c>
      <c r="B16" s="208"/>
      <c r="C16" s="209"/>
      <c r="D16" s="167">
        <f>D17-D15</f>
        <v>430.02362000000721</v>
      </c>
      <c r="E16" s="167">
        <f>E17-E15</f>
        <v>9.5538699900000665</v>
      </c>
      <c r="F16" s="167">
        <f>F17-F15</f>
        <v>0.21796868999999575</v>
      </c>
      <c r="G16" s="151"/>
    </row>
    <row r="17" spans="1:7" s="152" customFormat="1" ht="24" thickBot="1" x14ac:dyDescent="0.25">
      <c r="A17" s="199" t="s">
        <v>29</v>
      </c>
      <c r="B17" s="200"/>
      <c r="C17" s="201"/>
      <c r="D17" s="140">
        <f>57926746.9/1000</f>
        <v>57926.746899999998</v>
      </c>
      <c r="E17" s="141">
        <f>700554146.82/1000000</f>
        <v>700.55414682000003</v>
      </c>
      <c r="F17" s="141">
        <f>28129614.31/1000000</f>
        <v>28.129614309999997</v>
      </c>
      <c r="G17" s="168"/>
    </row>
    <row r="18" spans="1:7" s="152" customFormat="1" ht="28.5" customHeight="1" thickTop="1" x14ac:dyDescent="0.35">
      <c r="A18" s="169" t="s">
        <v>125</v>
      </c>
      <c r="B18" s="162"/>
      <c r="D18" s="170"/>
      <c r="E18" s="171"/>
      <c r="F18" s="172"/>
      <c r="G18" s="172"/>
    </row>
    <row r="19" spans="1:7" s="152" customFormat="1" ht="23.25" customHeight="1" x14ac:dyDescent="0.2">
      <c r="D19" s="173"/>
      <c r="E19" s="173"/>
      <c r="F19" s="172"/>
      <c r="G19" s="172"/>
    </row>
    <row r="20" spans="1:7" s="152" customFormat="1" ht="23.25" customHeight="1" x14ac:dyDescent="0.2">
      <c r="A20" s="152" t="s">
        <v>115</v>
      </c>
      <c r="D20" s="174"/>
      <c r="E20" s="174"/>
      <c r="F20" s="172"/>
      <c r="G20" s="172"/>
    </row>
    <row r="21" spans="1:7" s="152" customFormat="1" ht="14.25" customHeight="1" x14ac:dyDescent="0.2">
      <c r="A21" s="162"/>
      <c r="B21" s="162"/>
      <c r="D21" s="174"/>
      <c r="E21" s="174"/>
      <c r="F21" s="151"/>
      <c r="G21" s="151"/>
    </row>
    <row r="22" spans="1:7" s="152" customFormat="1" ht="14.25" customHeight="1" x14ac:dyDescent="0.2">
      <c r="A22" s="162"/>
      <c r="B22" s="162"/>
      <c r="D22" s="174"/>
      <c r="E22" s="174"/>
      <c r="F22" s="151"/>
      <c r="G22" s="151"/>
    </row>
    <row r="23" spans="1:7" s="152" customFormat="1" ht="14.25" customHeight="1" x14ac:dyDescent="0.2">
      <c r="A23" s="162"/>
      <c r="B23" s="162"/>
      <c r="D23" s="174"/>
      <c r="E23" s="175"/>
      <c r="F23" s="151"/>
      <c r="G23" s="151"/>
    </row>
    <row r="24" spans="1:7" s="152" customFormat="1" ht="18" customHeight="1" x14ac:dyDescent="0.2">
      <c r="A24" s="162"/>
      <c r="B24" s="162"/>
      <c r="F24" s="151"/>
      <c r="G24" s="151"/>
    </row>
    <row r="25" spans="1:7" s="152" customFormat="1" ht="17.25" customHeight="1" x14ac:dyDescent="0.2">
      <c r="A25" s="162"/>
      <c r="B25" s="162"/>
      <c r="F25" s="151"/>
      <c r="G25" s="151"/>
    </row>
    <row r="26" spans="1:7" s="152" customFormat="1" ht="18.75" customHeight="1" x14ac:dyDescent="0.2">
      <c r="A26" s="162"/>
      <c r="B26" s="162"/>
      <c r="F26" s="151"/>
      <c r="G26" s="151"/>
    </row>
    <row r="27" spans="1:7" s="152" customFormat="1" ht="23.25" x14ac:dyDescent="0.2">
      <c r="A27" s="162"/>
      <c r="B27" s="162"/>
      <c r="F27" s="151"/>
      <c r="G27" s="151"/>
    </row>
    <row r="28" spans="1:7" s="152" customFormat="1" ht="23.25" x14ac:dyDescent="0.2">
      <c r="A28" s="162"/>
      <c r="B28" s="162"/>
      <c r="F28" s="151"/>
      <c r="G28" s="151"/>
    </row>
    <row r="29" spans="1:7" s="152" customFormat="1" ht="23.25" x14ac:dyDescent="0.2">
      <c r="A29" s="162"/>
      <c r="B29" s="162"/>
      <c r="F29" s="151"/>
      <c r="G29" s="151"/>
    </row>
    <row r="30" spans="1:7" s="152" customFormat="1" ht="23.25" x14ac:dyDescent="0.2">
      <c r="A30" s="162"/>
      <c r="B30" s="162"/>
      <c r="F30" s="151"/>
      <c r="G30" s="151"/>
    </row>
    <row r="31" spans="1:7" s="152" customFormat="1" ht="23.25" x14ac:dyDescent="0.2">
      <c r="A31" s="162"/>
      <c r="B31" s="162"/>
      <c r="F31" s="151"/>
      <c r="G31" s="151"/>
    </row>
    <row r="32" spans="1:7" s="152" customFormat="1" ht="23.25" x14ac:dyDescent="0.2">
      <c r="A32" s="162"/>
      <c r="B32" s="162"/>
      <c r="F32" s="151"/>
      <c r="G32" s="151"/>
    </row>
    <row r="33" spans="1:7" s="152" customFormat="1" ht="23.25" x14ac:dyDescent="0.2">
      <c r="A33" s="162"/>
      <c r="B33" s="162"/>
      <c r="F33" s="151"/>
      <c r="G33" s="151"/>
    </row>
    <row r="34" spans="1:7" s="152" customFormat="1" ht="23.25" x14ac:dyDescent="0.2">
      <c r="A34" s="162"/>
      <c r="B34" s="162"/>
      <c r="F34" s="151"/>
      <c r="G34" s="151"/>
    </row>
    <row r="35" spans="1:7" s="152" customFormat="1" ht="23.25" x14ac:dyDescent="0.2">
      <c r="A35" s="162"/>
      <c r="B35" s="162"/>
      <c r="F35" s="151"/>
      <c r="G35" s="151"/>
    </row>
    <row r="36" spans="1:7" s="152" customFormat="1" ht="23.25" x14ac:dyDescent="0.2">
      <c r="A36" s="162"/>
      <c r="B36" s="162"/>
      <c r="F36" s="151"/>
      <c r="G36" s="151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เม.ย.63</vt:lpstr>
      <vt:lpstr>ต.ค.62-เม.ย.63</vt:lpstr>
      <vt:lpstr>ขาออก เมย.63</vt:lpstr>
      <vt:lpstr>ขาเข้าตค-เมย63</vt:lpstr>
      <vt:lpstr>ขาเข้า เมย.63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302686 ไพรัตน์ วงศ์ราชา</dc:creator>
  <cp:lastModifiedBy>Ratchanee Meesanam</cp:lastModifiedBy>
  <cp:lastPrinted>2020-05-07T02:52:39Z</cp:lastPrinted>
  <dcterms:created xsi:type="dcterms:W3CDTF">2019-12-02T10:04:45Z</dcterms:created>
  <dcterms:modified xsi:type="dcterms:W3CDTF">2020-05-18T01:57:23Z</dcterms:modified>
</cp:coreProperties>
</file>